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375" windowHeight="5625"/>
  </bookViews>
  <sheets>
    <sheet name="VARIRATE" sheetId="1" r:id="rId1"/>
  </sheets>
  <definedNames>
    <definedName name="Amortize_Term">VARIRATE!$D$5</definedName>
    <definedName name="Debt_Term">VARIRATE!$D$4</definedName>
    <definedName name="Principal">VARIRATE!$D$3</definedName>
  </definedNames>
  <calcPr calcId="145621"/>
</workbook>
</file>

<file path=xl/calcChain.xml><?xml version="1.0" encoding="utf-8"?>
<calcChain xmlns="http://schemas.openxmlformats.org/spreadsheetml/2006/main">
  <c r="D9" i="1" l="1"/>
  <c r="E9" i="1"/>
  <c r="C33" i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I9" i="1"/>
  <c r="B10" i="1"/>
  <c r="I10" i="1" s="1"/>
  <c r="B11" i="1" l="1"/>
  <c r="I11" i="1" s="1"/>
  <c r="F9" i="1"/>
  <c r="G9" i="1" s="1"/>
  <c r="K9" i="1" s="1"/>
  <c r="B12" i="1"/>
  <c r="D10" i="1"/>
  <c r="E10" i="1"/>
  <c r="J9" i="1" l="1"/>
  <c r="F10" i="1"/>
  <c r="G10" i="1" s="1"/>
  <c r="K10" i="1" s="1"/>
  <c r="I12" i="1"/>
  <c r="B13" i="1"/>
  <c r="J10" i="1" l="1"/>
  <c r="E11" i="1"/>
  <c r="D11" i="1"/>
  <c r="B14" i="1"/>
  <c r="I13" i="1"/>
  <c r="F11" i="1" l="1"/>
  <c r="J11" i="1"/>
  <c r="G11" i="1"/>
  <c r="I14" i="1"/>
  <c r="B15" i="1"/>
  <c r="I15" i="1" l="1"/>
  <c r="B16" i="1"/>
  <c r="K11" i="1"/>
  <c r="D12" i="1"/>
  <c r="E12" i="1"/>
  <c r="F12" i="1" l="1"/>
  <c r="J12" i="1" s="1"/>
  <c r="G12" i="1"/>
  <c r="B17" i="1"/>
  <c r="I16" i="1"/>
  <c r="B18" i="1" l="1"/>
  <c r="I17" i="1"/>
  <c r="K12" i="1"/>
  <c r="E13" i="1"/>
  <c r="D13" i="1"/>
  <c r="F13" i="1" s="1"/>
  <c r="J13" i="1" s="1"/>
  <c r="I18" i="1" l="1"/>
  <c r="B19" i="1"/>
  <c r="G13" i="1"/>
  <c r="K13" i="1" l="1"/>
  <c r="D14" i="1"/>
  <c r="E14" i="1"/>
  <c r="B20" i="1"/>
  <c r="I19" i="1"/>
  <c r="I20" i="1" l="1"/>
  <c r="B21" i="1"/>
  <c r="F14" i="1"/>
  <c r="J14" i="1" l="1"/>
  <c r="G14" i="1"/>
  <c r="B22" i="1"/>
  <c r="I21" i="1"/>
  <c r="I22" i="1" l="1"/>
  <c r="B23" i="1"/>
  <c r="K14" i="1"/>
  <c r="D15" i="1"/>
  <c r="E15" i="1"/>
  <c r="F15" i="1" l="1"/>
  <c r="J15" i="1" s="1"/>
  <c r="I23" i="1"/>
  <c r="B24" i="1"/>
  <c r="G15" i="1" l="1"/>
  <c r="K15" i="1" s="1"/>
  <c r="B25" i="1"/>
  <c r="I24" i="1"/>
  <c r="D16" i="1" l="1"/>
  <c r="E16" i="1"/>
  <c r="F16" i="1" s="1"/>
  <c r="J16" i="1" s="1"/>
  <c r="I25" i="1"/>
  <c r="B26" i="1"/>
  <c r="G16" i="1" l="1"/>
  <c r="K16" i="1" s="1"/>
  <c r="I26" i="1"/>
  <c r="B27" i="1"/>
  <c r="D17" i="1" l="1"/>
  <c r="E17" i="1"/>
  <c r="F17" i="1"/>
  <c r="B28" i="1"/>
  <c r="I27" i="1"/>
  <c r="I28" i="1" l="1"/>
  <c r="B29" i="1"/>
  <c r="J17" i="1"/>
  <c r="G17" i="1"/>
  <c r="I29" i="1" l="1"/>
  <c r="B30" i="1"/>
  <c r="K17" i="1"/>
  <c r="D18" i="1"/>
  <c r="E18" i="1"/>
  <c r="F18" i="1" l="1"/>
  <c r="J18" i="1" s="1"/>
  <c r="I30" i="1"/>
  <c r="B31" i="1"/>
  <c r="G18" i="1" l="1"/>
  <c r="K18" i="1" s="1"/>
  <c r="I31" i="1"/>
  <c r="B32" i="1"/>
  <c r="E19" i="1" l="1"/>
  <c r="D19" i="1"/>
  <c r="F19" i="1" s="1"/>
  <c r="J19" i="1" s="1"/>
  <c r="I32" i="1"/>
  <c r="B33" i="1"/>
  <c r="G19" i="1" l="1"/>
  <c r="E20" i="1" s="1"/>
  <c r="K19" i="1"/>
  <c r="D20" i="1"/>
  <c r="I33" i="1"/>
  <c r="B34" i="1"/>
  <c r="F20" i="1" l="1"/>
  <c r="J20" i="1" s="1"/>
  <c r="G20" i="1"/>
  <c r="I34" i="1"/>
  <c r="B35" i="1"/>
  <c r="K20" i="1" l="1"/>
  <c r="D21" i="1"/>
  <c r="E21" i="1"/>
  <c r="I35" i="1"/>
  <c r="B36" i="1"/>
  <c r="B37" i="1" l="1"/>
  <c r="I36" i="1"/>
  <c r="F21" i="1"/>
  <c r="J21" i="1" l="1"/>
  <c r="G21" i="1"/>
  <c r="I37" i="1"/>
  <c r="B38" i="1"/>
  <c r="K21" i="1" l="1"/>
  <c r="D22" i="1"/>
  <c r="E22" i="1"/>
  <c r="I38" i="1"/>
  <c r="B39" i="1"/>
  <c r="F22" i="1" l="1"/>
  <c r="J22" i="1" s="1"/>
  <c r="G22" i="1"/>
  <c r="I39" i="1"/>
  <c r="B40" i="1"/>
  <c r="K22" i="1" l="1"/>
  <c r="D23" i="1"/>
  <c r="E23" i="1"/>
  <c r="I40" i="1"/>
  <c r="B41" i="1"/>
  <c r="F23" i="1" l="1"/>
  <c r="J23" i="1" s="1"/>
  <c r="G23" i="1"/>
  <c r="I41" i="1"/>
  <c r="B42" i="1"/>
  <c r="I42" i="1" l="1"/>
  <c r="B43" i="1"/>
  <c r="K23" i="1"/>
  <c r="D24" i="1"/>
  <c r="E24" i="1"/>
  <c r="F24" i="1" l="1"/>
  <c r="J24" i="1" s="1"/>
  <c r="I43" i="1"/>
  <c r="B44" i="1"/>
  <c r="G24" i="1" l="1"/>
  <c r="K24" i="1" s="1"/>
  <c r="B45" i="1"/>
  <c r="I44" i="1"/>
  <c r="D25" i="1" l="1"/>
  <c r="E25" i="1"/>
  <c r="I45" i="1"/>
  <c r="B46" i="1"/>
  <c r="F25" i="1" l="1"/>
  <c r="J25" i="1" s="1"/>
  <c r="G25" i="1"/>
  <c r="K25" i="1" s="1"/>
  <c r="I46" i="1"/>
  <c r="B47" i="1"/>
  <c r="E26" i="1" l="1"/>
  <c r="D26" i="1"/>
  <c r="I47" i="1"/>
  <c r="B48" i="1"/>
  <c r="F26" i="1" l="1"/>
  <c r="J26" i="1"/>
  <c r="G26" i="1"/>
  <c r="K26" i="1" s="1"/>
  <c r="B49" i="1"/>
  <c r="I48" i="1"/>
  <c r="E27" i="1" l="1"/>
  <c r="D27" i="1"/>
  <c r="F27" i="1" s="1"/>
  <c r="J27" i="1" s="1"/>
  <c r="I49" i="1"/>
  <c r="B50" i="1"/>
  <c r="G27" i="1" l="1"/>
  <c r="D28" i="1" s="1"/>
  <c r="I50" i="1"/>
  <c r="B51" i="1"/>
  <c r="E28" i="1" l="1"/>
  <c r="F28" i="1" s="1"/>
  <c r="J28" i="1" s="1"/>
  <c r="K27" i="1"/>
  <c r="I51" i="1"/>
  <c r="B52" i="1"/>
  <c r="G28" i="1" l="1"/>
  <c r="D29" i="1" s="1"/>
  <c r="I52" i="1"/>
  <c r="B53" i="1"/>
  <c r="K28" i="1"/>
  <c r="E29" i="1" l="1"/>
  <c r="F29" i="1"/>
  <c r="J29" i="1" s="1"/>
  <c r="I53" i="1"/>
  <c r="B54" i="1"/>
  <c r="G29" i="1" l="1"/>
  <c r="D30" i="1" s="1"/>
  <c r="K29" i="1"/>
  <c r="E30" i="1"/>
  <c r="I54" i="1"/>
  <c r="B55" i="1"/>
  <c r="F30" i="1" l="1"/>
  <c r="J30" i="1" s="1"/>
  <c r="G30" i="1"/>
  <c r="I55" i="1"/>
  <c r="B56" i="1"/>
  <c r="I56" i="1" l="1"/>
  <c r="B57" i="1"/>
  <c r="K30" i="1"/>
  <c r="E31" i="1"/>
  <c r="D31" i="1"/>
  <c r="F31" i="1" l="1"/>
  <c r="J31" i="1" s="1"/>
  <c r="G31" i="1"/>
  <c r="I57" i="1"/>
  <c r="B58" i="1"/>
  <c r="I58" i="1" l="1"/>
  <c r="B59" i="1"/>
  <c r="K31" i="1"/>
  <c r="D32" i="1"/>
  <c r="E32" i="1"/>
  <c r="F32" i="1" l="1"/>
  <c r="J32" i="1" s="1"/>
  <c r="I59" i="1"/>
  <c r="B60" i="1"/>
  <c r="G32" i="1" l="1"/>
  <c r="K32" i="1" s="1"/>
  <c r="B61" i="1"/>
  <c r="I60" i="1"/>
  <c r="D33" i="1" l="1"/>
  <c r="E33" i="1"/>
  <c r="I61" i="1"/>
  <c r="B62" i="1"/>
  <c r="F33" i="1" l="1"/>
  <c r="J33" i="1" s="1"/>
  <c r="G33" i="1"/>
  <c r="K33" i="1" s="1"/>
  <c r="I62" i="1"/>
  <c r="B63" i="1"/>
  <c r="E34" i="1" l="1"/>
  <c r="D34" i="1"/>
  <c r="I63" i="1"/>
  <c r="B64" i="1"/>
  <c r="F34" i="1" l="1"/>
  <c r="J34" i="1" s="1"/>
  <c r="G34" i="1"/>
  <c r="K34" i="1" s="1"/>
  <c r="I64" i="1"/>
  <c r="B65" i="1"/>
  <c r="E35" i="1" l="1"/>
  <c r="D35" i="1"/>
  <c r="I65" i="1"/>
  <c r="B66" i="1"/>
  <c r="F35" i="1" l="1"/>
  <c r="I66" i="1"/>
  <c r="B67" i="1"/>
  <c r="J35" i="1" l="1"/>
  <c r="G35" i="1"/>
  <c r="I67" i="1"/>
  <c r="B68" i="1"/>
  <c r="D36" i="1" l="1"/>
  <c r="E36" i="1"/>
  <c r="K35" i="1"/>
  <c r="B69" i="1"/>
  <c r="I68" i="1"/>
  <c r="F36" i="1" l="1"/>
  <c r="J36" i="1" s="1"/>
  <c r="G36" i="1"/>
  <c r="E37" i="1" s="1"/>
  <c r="I69" i="1"/>
  <c r="B70" i="1"/>
  <c r="K36" i="1" l="1"/>
  <c r="D37" i="1"/>
  <c r="F37" i="1" s="1"/>
  <c r="J37" i="1" s="1"/>
  <c r="I70" i="1"/>
  <c r="B71" i="1"/>
  <c r="G37" i="1" l="1"/>
  <c r="K37" i="1" s="1"/>
  <c r="I71" i="1"/>
  <c r="B72" i="1"/>
  <c r="E38" i="1" l="1"/>
  <c r="D38" i="1"/>
  <c r="F38" i="1" s="1"/>
  <c r="J38" i="1" s="1"/>
  <c r="B73" i="1"/>
  <c r="I72" i="1"/>
  <c r="G38" i="1" l="1"/>
  <c r="K38" i="1" s="1"/>
  <c r="I73" i="1"/>
  <c r="B74" i="1"/>
  <c r="E39" i="1" l="1"/>
  <c r="D39" i="1"/>
  <c r="F39" i="1" s="1"/>
  <c r="B75" i="1"/>
  <c r="I74" i="1"/>
  <c r="I75" i="1" l="1"/>
  <c r="B76" i="1"/>
  <c r="J39" i="1"/>
  <c r="G39" i="1"/>
  <c r="K39" i="1" l="1"/>
  <c r="E40" i="1"/>
  <c r="D40" i="1"/>
  <c r="F40" i="1" s="1"/>
  <c r="J40" i="1" s="1"/>
  <c r="B77" i="1"/>
  <c r="I76" i="1"/>
  <c r="G40" i="1" l="1"/>
  <c r="I77" i="1"/>
  <c r="B78" i="1"/>
  <c r="I78" i="1" l="1"/>
  <c r="B79" i="1"/>
  <c r="K40" i="1"/>
  <c r="D41" i="1"/>
  <c r="E41" i="1"/>
  <c r="F41" i="1" l="1"/>
  <c r="J41" i="1" s="1"/>
  <c r="G41" i="1"/>
  <c r="I79" i="1"/>
  <c r="B80" i="1"/>
  <c r="I80" i="1" l="1"/>
  <c r="B81" i="1"/>
  <c r="K41" i="1"/>
  <c r="D42" i="1"/>
  <c r="E42" i="1"/>
  <c r="F42" i="1" l="1"/>
  <c r="J42" i="1" s="1"/>
  <c r="G42" i="1"/>
  <c r="I81" i="1"/>
  <c r="B82" i="1"/>
  <c r="I82" i="1" l="1"/>
  <c r="B83" i="1"/>
  <c r="K42" i="1"/>
  <c r="D43" i="1"/>
  <c r="E43" i="1"/>
  <c r="F43" i="1" l="1"/>
  <c r="J43" i="1" s="1"/>
  <c r="G43" i="1"/>
  <c r="I83" i="1"/>
  <c r="B84" i="1"/>
  <c r="B85" i="1" l="1"/>
  <c r="I84" i="1"/>
  <c r="K43" i="1"/>
  <c r="D44" i="1"/>
  <c r="E44" i="1"/>
  <c r="F44" i="1" l="1"/>
  <c r="J44" i="1" s="1"/>
  <c r="I85" i="1"/>
  <c r="B86" i="1"/>
  <c r="G44" i="1" l="1"/>
  <c r="E45" i="1" s="1"/>
  <c r="K44" i="1"/>
  <c r="D45" i="1"/>
  <c r="B87" i="1"/>
  <c r="I86" i="1"/>
  <c r="F45" i="1" l="1"/>
  <c r="J45" i="1" s="1"/>
  <c r="G45" i="1"/>
  <c r="I87" i="1"/>
  <c r="B88" i="1"/>
  <c r="I88" i="1" l="1"/>
  <c r="B89" i="1"/>
  <c r="K45" i="1"/>
  <c r="D46" i="1"/>
  <c r="E46" i="1"/>
  <c r="F46" i="1" l="1"/>
  <c r="J46" i="1" s="1"/>
  <c r="I89" i="1"/>
  <c r="B90" i="1"/>
  <c r="G46" i="1"/>
  <c r="I90" i="1" l="1"/>
  <c r="B91" i="1"/>
  <c r="K46" i="1"/>
  <c r="E47" i="1"/>
  <c r="D47" i="1"/>
  <c r="F47" i="1" s="1"/>
  <c r="J47" i="1" s="1"/>
  <c r="G47" i="1" l="1"/>
  <c r="K47" i="1"/>
  <c r="D48" i="1"/>
  <c r="E48" i="1"/>
  <c r="I91" i="1"/>
  <c r="B92" i="1"/>
  <c r="F48" i="1" l="1"/>
  <c r="J48" i="1" s="1"/>
  <c r="I92" i="1"/>
  <c r="B93" i="1"/>
  <c r="G48" i="1"/>
  <c r="K48" i="1" l="1"/>
  <c r="E49" i="1"/>
  <c r="D49" i="1"/>
  <c r="F49" i="1" s="1"/>
  <c r="J49" i="1" s="1"/>
  <c r="I93" i="1"/>
  <c r="B94" i="1"/>
  <c r="G49" i="1" l="1"/>
  <c r="I94" i="1"/>
  <c r="B95" i="1"/>
  <c r="I95" i="1" l="1"/>
  <c r="B96" i="1"/>
  <c r="K49" i="1"/>
  <c r="D50" i="1"/>
  <c r="F50" i="1" s="1"/>
  <c r="J50" i="1" s="1"/>
  <c r="E50" i="1"/>
  <c r="B97" i="1" l="1"/>
  <c r="I96" i="1"/>
  <c r="G50" i="1"/>
  <c r="K50" i="1" l="1"/>
  <c r="E51" i="1"/>
  <c r="D51" i="1"/>
  <c r="F51" i="1" s="1"/>
  <c r="J51" i="1" s="1"/>
  <c r="I97" i="1"/>
  <c r="B98" i="1"/>
  <c r="G51" i="1" l="1"/>
  <c r="I98" i="1"/>
  <c r="B99" i="1"/>
  <c r="I99" i="1" l="1"/>
  <c r="B100" i="1"/>
  <c r="K51" i="1"/>
  <c r="D52" i="1"/>
  <c r="F52" i="1" s="1"/>
  <c r="J52" i="1" s="1"/>
  <c r="E52" i="1"/>
  <c r="B101" i="1" l="1"/>
  <c r="I100" i="1"/>
  <c r="G52" i="1"/>
  <c r="K52" i="1" l="1"/>
  <c r="D53" i="1"/>
  <c r="E53" i="1"/>
  <c r="I101" i="1"/>
  <c r="B102" i="1"/>
  <c r="F53" i="1" l="1"/>
  <c r="J53" i="1" s="1"/>
  <c r="G53" i="1"/>
  <c r="I102" i="1"/>
  <c r="B103" i="1"/>
  <c r="I103" i="1" l="1"/>
  <c r="B104" i="1"/>
  <c r="K53" i="1"/>
  <c r="E54" i="1"/>
  <c r="D54" i="1"/>
  <c r="I104" i="1" l="1"/>
  <c r="B105" i="1"/>
  <c r="F54" i="1"/>
  <c r="J54" i="1" l="1"/>
  <c r="G54" i="1"/>
  <c r="I105" i="1"/>
  <c r="B106" i="1"/>
  <c r="K54" i="1" l="1"/>
  <c r="D55" i="1"/>
  <c r="F55" i="1" s="1"/>
  <c r="J55" i="1" s="1"/>
  <c r="E55" i="1"/>
  <c r="I106" i="1"/>
  <c r="B107" i="1"/>
  <c r="G55" i="1" l="1"/>
  <c r="I107" i="1"/>
  <c r="B108" i="1"/>
  <c r="I108" i="1" l="1"/>
  <c r="B109" i="1"/>
  <c r="K55" i="1"/>
  <c r="D56" i="1"/>
  <c r="E56" i="1"/>
  <c r="F56" i="1" l="1"/>
  <c r="J56" i="1" s="1"/>
  <c r="I109" i="1"/>
  <c r="B110" i="1"/>
  <c r="G56" i="1"/>
  <c r="K56" i="1" l="1"/>
  <c r="E57" i="1"/>
  <c r="D57" i="1"/>
  <c r="F57" i="1" s="1"/>
  <c r="J57" i="1" s="1"/>
  <c r="I110" i="1"/>
  <c r="B111" i="1"/>
  <c r="G57" i="1" l="1"/>
  <c r="I111" i="1"/>
  <c r="B112" i="1"/>
  <c r="I112" i="1" l="1"/>
  <c r="B113" i="1"/>
  <c r="K57" i="1"/>
  <c r="D58" i="1"/>
  <c r="E58" i="1"/>
  <c r="F58" i="1" l="1"/>
  <c r="J58" i="1" s="1"/>
  <c r="G58" i="1"/>
  <c r="I113" i="1"/>
  <c r="B114" i="1"/>
  <c r="K58" i="1" l="1"/>
  <c r="D59" i="1"/>
  <c r="E59" i="1"/>
  <c r="I114" i="1"/>
  <c r="B115" i="1"/>
  <c r="F59" i="1" l="1"/>
  <c r="J59" i="1" s="1"/>
  <c r="G59" i="1"/>
  <c r="I115" i="1"/>
  <c r="B116" i="1"/>
  <c r="B117" i="1" l="1"/>
  <c r="I116" i="1"/>
  <c r="K59" i="1"/>
  <c r="D60" i="1"/>
  <c r="F60" i="1" s="1"/>
  <c r="J60" i="1" s="1"/>
  <c r="E60" i="1"/>
  <c r="G60" i="1" l="1"/>
  <c r="I117" i="1"/>
  <c r="B118" i="1"/>
  <c r="I118" i="1" l="1"/>
  <c r="B119" i="1"/>
  <c r="K60" i="1"/>
  <c r="E61" i="1"/>
  <c r="D61" i="1"/>
  <c r="I119" i="1" l="1"/>
  <c r="B120" i="1"/>
  <c r="F61" i="1"/>
  <c r="I120" i="1" l="1"/>
  <c r="B121" i="1"/>
  <c r="J61" i="1"/>
  <c r="G61" i="1"/>
  <c r="K61" i="1" l="1"/>
  <c r="D62" i="1"/>
  <c r="E62" i="1"/>
  <c r="I121" i="1"/>
  <c r="B122" i="1"/>
  <c r="F62" i="1" l="1"/>
  <c r="J62" i="1" s="1"/>
  <c r="G62" i="1"/>
  <c r="I122" i="1"/>
  <c r="B123" i="1"/>
  <c r="I123" i="1" l="1"/>
  <c r="B124" i="1"/>
  <c r="K62" i="1"/>
  <c r="E63" i="1"/>
  <c r="D63" i="1"/>
  <c r="F63" i="1" s="1"/>
  <c r="J63" i="1" s="1"/>
  <c r="G63" i="1" l="1"/>
  <c r="I124" i="1"/>
  <c r="B125" i="1"/>
  <c r="I125" i="1" l="1"/>
  <c r="B126" i="1"/>
  <c r="K63" i="1"/>
  <c r="E64" i="1"/>
  <c r="D64" i="1"/>
  <c r="F64" i="1" s="1"/>
  <c r="J64" i="1" s="1"/>
  <c r="I126" i="1" l="1"/>
  <c r="B127" i="1"/>
  <c r="G64" i="1"/>
  <c r="K64" i="1" l="1"/>
  <c r="E65" i="1"/>
  <c r="D65" i="1"/>
  <c r="F65" i="1" s="1"/>
  <c r="J65" i="1" s="1"/>
  <c r="I127" i="1"/>
  <c r="B128" i="1"/>
  <c r="G65" i="1" l="1"/>
  <c r="I128" i="1"/>
  <c r="B129" i="1"/>
  <c r="K65" i="1" l="1"/>
  <c r="D66" i="1"/>
  <c r="F66" i="1" s="1"/>
  <c r="J66" i="1" s="1"/>
  <c r="E66" i="1"/>
  <c r="I129" i="1"/>
  <c r="B130" i="1"/>
  <c r="B131" i="1" l="1"/>
  <c r="I130" i="1"/>
  <c r="G66" i="1"/>
  <c r="K66" i="1" l="1"/>
  <c r="E67" i="1"/>
  <c r="D67" i="1"/>
  <c r="F67" i="1" s="1"/>
  <c r="J67" i="1" s="1"/>
  <c r="I131" i="1"/>
  <c r="B132" i="1"/>
  <c r="G67" i="1" l="1"/>
  <c r="B133" i="1"/>
  <c r="I132" i="1"/>
  <c r="I133" i="1" l="1"/>
  <c r="B134" i="1"/>
  <c r="K67" i="1"/>
  <c r="D68" i="1"/>
  <c r="F68" i="1" s="1"/>
  <c r="J68" i="1" s="1"/>
  <c r="E68" i="1"/>
  <c r="I134" i="1" l="1"/>
  <c r="B135" i="1"/>
  <c r="G68" i="1"/>
  <c r="K68" i="1" l="1"/>
  <c r="E69" i="1"/>
  <c r="D69" i="1"/>
  <c r="F69" i="1" s="1"/>
  <c r="J69" i="1" s="1"/>
  <c r="I135" i="1"/>
  <c r="B136" i="1"/>
  <c r="I136" i="1" l="1"/>
  <c r="B137" i="1"/>
  <c r="G69" i="1"/>
  <c r="K69" i="1" l="1"/>
  <c r="E70" i="1"/>
  <c r="D70" i="1"/>
  <c r="F70" i="1" s="1"/>
  <c r="J70" i="1" s="1"/>
  <c r="I137" i="1"/>
  <c r="B138" i="1"/>
  <c r="G70" i="1" l="1"/>
  <c r="I138" i="1"/>
  <c r="B139" i="1"/>
  <c r="I139" i="1" l="1"/>
  <c r="B140" i="1"/>
  <c r="K70" i="1"/>
  <c r="D71" i="1"/>
  <c r="F71" i="1" s="1"/>
  <c r="J71" i="1" s="1"/>
  <c r="E71" i="1"/>
  <c r="B141" i="1" l="1"/>
  <c r="I140" i="1"/>
  <c r="G71" i="1"/>
  <c r="I141" i="1" l="1"/>
  <c r="B142" i="1"/>
  <c r="K71" i="1"/>
  <c r="D72" i="1"/>
  <c r="F72" i="1" s="1"/>
  <c r="J72" i="1" s="1"/>
  <c r="E72" i="1"/>
  <c r="I142" i="1" l="1"/>
  <c r="B143" i="1"/>
  <c r="G72" i="1"/>
  <c r="I143" i="1" l="1"/>
  <c r="B144" i="1"/>
  <c r="K72" i="1"/>
  <c r="D73" i="1"/>
  <c r="F73" i="1" s="1"/>
  <c r="J73" i="1" s="1"/>
  <c r="E73" i="1"/>
  <c r="G73" i="1" l="1"/>
  <c r="B145" i="1"/>
  <c r="I144" i="1"/>
  <c r="I145" i="1" l="1"/>
  <c r="B146" i="1"/>
  <c r="K73" i="1"/>
  <c r="E74" i="1"/>
  <c r="D74" i="1"/>
  <c r="B147" i="1" l="1"/>
  <c r="I146" i="1"/>
  <c r="F74" i="1"/>
  <c r="J74" i="1" l="1"/>
  <c r="G74" i="1"/>
  <c r="I147" i="1"/>
  <c r="B148" i="1"/>
  <c r="I148" i="1" l="1"/>
  <c r="B149" i="1"/>
  <c r="K74" i="1"/>
  <c r="E75" i="1"/>
  <c r="D75" i="1"/>
  <c r="F75" i="1" s="1"/>
  <c r="J75" i="1" s="1"/>
  <c r="I149" i="1" l="1"/>
  <c r="B150" i="1"/>
  <c r="G75" i="1"/>
  <c r="K75" i="1" l="1"/>
  <c r="E76" i="1"/>
  <c r="D76" i="1"/>
  <c r="F76" i="1" s="1"/>
  <c r="J76" i="1" s="1"/>
  <c r="I150" i="1"/>
  <c r="B151" i="1"/>
  <c r="G76" i="1" l="1"/>
  <c r="I151" i="1"/>
  <c r="B152" i="1"/>
  <c r="I152" i="1" l="1"/>
  <c r="B153" i="1"/>
  <c r="K76" i="1"/>
  <c r="D77" i="1"/>
  <c r="F77" i="1" s="1"/>
  <c r="J77" i="1" s="1"/>
  <c r="E77" i="1"/>
  <c r="I153" i="1" l="1"/>
  <c r="B154" i="1"/>
  <c r="G77" i="1"/>
  <c r="K77" i="1" l="1"/>
  <c r="D78" i="1"/>
  <c r="F78" i="1" s="1"/>
  <c r="J78" i="1" s="1"/>
  <c r="E78" i="1"/>
  <c r="B155" i="1"/>
  <c r="I154" i="1"/>
  <c r="I155" i="1" l="1"/>
  <c r="B156" i="1"/>
  <c r="G78" i="1"/>
  <c r="K78" i="1" l="1"/>
  <c r="D79" i="1"/>
  <c r="E79" i="1"/>
  <c r="B157" i="1"/>
  <c r="I156" i="1"/>
  <c r="F79" i="1" l="1"/>
  <c r="J79" i="1" s="1"/>
  <c r="G79" i="1"/>
  <c r="I157" i="1"/>
  <c r="B158" i="1"/>
  <c r="I158" i="1" l="1"/>
  <c r="B159" i="1"/>
  <c r="K79" i="1"/>
  <c r="D80" i="1"/>
  <c r="F80" i="1" s="1"/>
  <c r="J80" i="1" s="1"/>
  <c r="E80" i="1"/>
  <c r="I159" i="1" l="1"/>
  <c r="B160" i="1"/>
  <c r="G80" i="1"/>
  <c r="K80" i="1" l="1"/>
  <c r="E81" i="1"/>
  <c r="D81" i="1"/>
  <c r="F81" i="1" s="1"/>
  <c r="J81" i="1" s="1"/>
  <c r="B161" i="1"/>
  <c r="I160" i="1"/>
  <c r="I161" i="1" l="1"/>
  <c r="B162" i="1"/>
  <c r="G81" i="1"/>
  <c r="K81" i="1" l="1"/>
  <c r="D82" i="1"/>
  <c r="E82" i="1"/>
  <c r="B163" i="1"/>
  <c r="I162" i="1"/>
  <c r="I163" i="1" l="1"/>
  <c r="B164" i="1"/>
  <c r="F82" i="1"/>
  <c r="J82" i="1" l="1"/>
  <c r="G82" i="1"/>
  <c r="I164" i="1"/>
  <c r="B165" i="1"/>
  <c r="I165" i="1" l="1"/>
  <c r="B166" i="1"/>
  <c r="K82" i="1"/>
  <c r="D83" i="1"/>
  <c r="F83" i="1" s="1"/>
  <c r="J83" i="1" s="1"/>
  <c r="E83" i="1"/>
  <c r="I166" i="1" l="1"/>
  <c r="B167" i="1"/>
  <c r="G83" i="1"/>
  <c r="K83" i="1" l="1"/>
  <c r="D84" i="1"/>
  <c r="F84" i="1" s="1"/>
  <c r="J84" i="1" s="1"/>
  <c r="E84" i="1"/>
  <c r="I167" i="1"/>
  <c r="B168" i="1"/>
  <c r="G84" i="1" l="1"/>
  <c r="I168" i="1"/>
  <c r="B169" i="1"/>
  <c r="B170" i="1" l="1"/>
  <c r="I169" i="1"/>
  <c r="K84" i="1"/>
  <c r="E85" i="1"/>
  <c r="D85" i="1"/>
  <c r="I170" i="1" l="1"/>
  <c r="B171" i="1"/>
  <c r="F85" i="1"/>
  <c r="J85" i="1" l="1"/>
  <c r="G85" i="1"/>
  <c r="I171" i="1"/>
  <c r="B172" i="1"/>
  <c r="I172" i="1" l="1"/>
  <c r="B173" i="1"/>
  <c r="K85" i="1"/>
  <c r="D86" i="1"/>
  <c r="E86" i="1"/>
  <c r="F86" i="1" l="1"/>
  <c r="B174" i="1"/>
  <c r="I173" i="1"/>
  <c r="I174" i="1" l="1"/>
  <c r="B175" i="1"/>
  <c r="J86" i="1"/>
  <c r="G86" i="1"/>
  <c r="K86" i="1" l="1"/>
  <c r="E87" i="1"/>
  <c r="D87" i="1"/>
  <c r="F87" i="1" s="1"/>
  <c r="J87" i="1" s="1"/>
  <c r="I175" i="1"/>
  <c r="B176" i="1"/>
  <c r="G87" i="1" l="1"/>
  <c r="B177" i="1"/>
  <c r="I176" i="1"/>
  <c r="I177" i="1" l="1"/>
  <c r="B178" i="1"/>
  <c r="K87" i="1"/>
  <c r="D88" i="1"/>
  <c r="F88" i="1" s="1"/>
  <c r="J88" i="1" s="1"/>
  <c r="E88" i="1"/>
  <c r="I178" i="1" l="1"/>
  <c r="B179" i="1"/>
  <c r="G88" i="1"/>
  <c r="I179" i="1" l="1"/>
  <c r="B180" i="1"/>
  <c r="K88" i="1"/>
  <c r="D89" i="1"/>
  <c r="F89" i="1" s="1"/>
  <c r="J89" i="1" s="1"/>
  <c r="E89" i="1"/>
  <c r="G89" i="1" l="1"/>
  <c r="B181" i="1"/>
  <c r="I180" i="1"/>
  <c r="I181" i="1" l="1"/>
  <c r="B182" i="1"/>
  <c r="K89" i="1"/>
  <c r="D90" i="1"/>
  <c r="E90" i="1"/>
  <c r="F90" i="1" l="1"/>
  <c r="J90" i="1" s="1"/>
  <c r="I182" i="1"/>
  <c r="B183" i="1"/>
  <c r="G90" i="1"/>
  <c r="K90" i="1" l="1"/>
  <c r="E91" i="1"/>
  <c r="D91" i="1"/>
  <c r="F91" i="1" s="1"/>
  <c r="J91" i="1" s="1"/>
  <c r="I183" i="1"/>
  <c r="B184" i="1"/>
  <c r="G91" i="1" l="1"/>
  <c r="I184" i="1"/>
  <c r="B185" i="1"/>
  <c r="K91" i="1"/>
  <c r="D92" i="1"/>
  <c r="E92" i="1"/>
  <c r="I185" i="1" l="1"/>
  <c r="B186" i="1"/>
  <c r="F92" i="1"/>
  <c r="J92" i="1" l="1"/>
  <c r="G92" i="1"/>
  <c r="I186" i="1"/>
  <c r="B187" i="1"/>
  <c r="B188" i="1" l="1"/>
  <c r="I187" i="1"/>
  <c r="K92" i="1"/>
  <c r="D93" i="1"/>
  <c r="F93" i="1" s="1"/>
  <c r="J93" i="1" s="1"/>
  <c r="E93" i="1"/>
  <c r="G93" i="1" l="1"/>
  <c r="K93" i="1" l="1"/>
  <c r="D94" i="1"/>
  <c r="E94" i="1"/>
  <c r="F94" i="1" l="1"/>
  <c r="J94" i="1" l="1"/>
  <c r="G94" i="1"/>
  <c r="K94" i="1" l="1"/>
  <c r="E95" i="1"/>
  <c r="D95" i="1"/>
  <c r="F95" i="1" s="1"/>
  <c r="J95" i="1" s="1"/>
  <c r="G95" i="1" l="1"/>
  <c r="K95" i="1" l="1"/>
  <c r="D96" i="1"/>
  <c r="E96" i="1"/>
  <c r="F96" i="1" l="1"/>
  <c r="J96" i="1" l="1"/>
  <c r="G96" i="1"/>
  <c r="K96" i="1" l="1"/>
  <c r="E97" i="1"/>
  <c r="D97" i="1"/>
  <c r="F97" i="1" s="1"/>
  <c r="J97" i="1" s="1"/>
  <c r="G97" i="1" l="1"/>
  <c r="K97" i="1" l="1"/>
  <c r="D98" i="1"/>
  <c r="E98" i="1"/>
  <c r="F98" i="1" l="1"/>
  <c r="J98" i="1" l="1"/>
  <c r="G98" i="1"/>
  <c r="K98" i="1" l="1"/>
  <c r="E99" i="1"/>
  <c r="D99" i="1"/>
  <c r="F99" i="1" s="1"/>
  <c r="J99" i="1" s="1"/>
  <c r="G99" i="1" l="1"/>
  <c r="K99" i="1" l="1"/>
  <c r="D100" i="1"/>
  <c r="E100" i="1"/>
  <c r="F100" i="1" l="1"/>
  <c r="J100" i="1" l="1"/>
  <c r="G100" i="1"/>
  <c r="K100" i="1" l="1"/>
  <c r="E101" i="1"/>
  <c r="D101" i="1"/>
  <c r="F101" i="1" s="1"/>
  <c r="J101" i="1" s="1"/>
  <c r="G101" i="1" l="1"/>
  <c r="K101" i="1" l="1"/>
  <c r="D102" i="1"/>
  <c r="E102" i="1"/>
  <c r="F102" i="1" l="1"/>
  <c r="J102" i="1" l="1"/>
  <c r="G102" i="1"/>
  <c r="K102" i="1" l="1"/>
  <c r="D103" i="1"/>
  <c r="E103" i="1"/>
  <c r="F103" i="1" l="1"/>
  <c r="J103" i="1" l="1"/>
  <c r="G103" i="1"/>
  <c r="K103" i="1" l="1"/>
  <c r="E104" i="1"/>
  <c r="D104" i="1"/>
  <c r="F104" i="1" s="1"/>
  <c r="J104" i="1" s="1"/>
  <c r="G104" i="1" l="1"/>
  <c r="K104" i="1" l="1"/>
  <c r="E105" i="1"/>
  <c r="D105" i="1"/>
  <c r="F105" i="1" s="1"/>
  <c r="J105" i="1" s="1"/>
  <c r="G105" i="1" l="1"/>
  <c r="K105" i="1" l="1"/>
  <c r="D106" i="1"/>
  <c r="F106" i="1" s="1"/>
  <c r="J106" i="1" s="1"/>
  <c r="E106" i="1"/>
  <c r="G106" i="1"/>
  <c r="K106" i="1" l="1"/>
  <c r="D107" i="1"/>
  <c r="E107" i="1"/>
  <c r="F107" i="1" l="1"/>
  <c r="J107" i="1" l="1"/>
  <c r="G107" i="1"/>
  <c r="K107" i="1" l="1"/>
  <c r="D108" i="1"/>
  <c r="F108" i="1" s="1"/>
  <c r="J108" i="1" s="1"/>
  <c r="E108" i="1"/>
  <c r="G108" i="1" l="1"/>
  <c r="K108" i="1" l="1"/>
  <c r="D109" i="1"/>
  <c r="E109" i="1"/>
  <c r="F109" i="1" l="1"/>
  <c r="J109" i="1" s="1"/>
  <c r="G109" i="1"/>
  <c r="K109" i="1" l="1"/>
  <c r="D110" i="1"/>
  <c r="E110" i="1"/>
  <c r="F110" i="1" l="1"/>
  <c r="J110" i="1" s="1"/>
  <c r="G110" i="1"/>
  <c r="K110" i="1" l="1"/>
  <c r="E111" i="1"/>
  <c r="D111" i="1"/>
  <c r="F111" i="1" s="1"/>
  <c r="J111" i="1" s="1"/>
  <c r="G111" i="1" l="1"/>
  <c r="K111" i="1" l="1"/>
  <c r="D112" i="1"/>
  <c r="E112" i="1"/>
  <c r="F112" i="1" l="1"/>
  <c r="J112" i="1" l="1"/>
  <c r="G112" i="1"/>
  <c r="K112" i="1" l="1"/>
  <c r="E113" i="1"/>
  <c r="D113" i="1"/>
  <c r="F113" i="1" s="1"/>
  <c r="J113" i="1" s="1"/>
  <c r="G113" i="1" l="1"/>
  <c r="K113" i="1" l="1"/>
  <c r="E114" i="1"/>
  <c r="D114" i="1"/>
  <c r="F114" i="1" s="1"/>
  <c r="J114" i="1" s="1"/>
  <c r="G114" i="1" l="1"/>
  <c r="K114" i="1" l="1"/>
  <c r="E115" i="1"/>
  <c r="D115" i="1"/>
  <c r="F115" i="1" s="1"/>
  <c r="J115" i="1" s="1"/>
  <c r="G115" i="1" l="1"/>
  <c r="K115" i="1" l="1"/>
  <c r="E116" i="1"/>
  <c r="D116" i="1"/>
  <c r="F116" i="1" s="1"/>
  <c r="J116" i="1" s="1"/>
  <c r="G116" i="1" l="1"/>
  <c r="K116" i="1" l="1"/>
  <c r="E117" i="1"/>
  <c r="D117" i="1"/>
  <c r="F117" i="1" s="1"/>
  <c r="J117" i="1" s="1"/>
  <c r="G117" i="1" l="1"/>
  <c r="K117" i="1"/>
  <c r="D118" i="1"/>
  <c r="E118" i="1"/>
  <c r="F118" i="1" l="1"/>
  <c r="J118" i="1" l="1"/>
  <c r="G118" i="1"/>
  <c r="K118" i="1" l="1"/>
  <c r="D119" i="1"/>
  <c r="F119" i="1" s="1"/>
  <c r="J119" i="1" s="1"/>
  <c r="E119" i="1"/>
  <c r="G119" i="1" l="1"/>
  <c r="K119" i="1" l="1"/>
  <c r="D120" i="1"/>
  <c r="E120" i="1"/>
  <c r="F120" i="1" l="1"/>
  <c r="J120" i="1" s="1"/>
  <c r="G120" i="1"/>
  <c r="K120" i="1" l="1"/>
  <c r="E121" i="1"/>
  <c r="D121" i="1"/>
  <c r="F121" i="1" s="1"/>
  <c r="J121" i="1" s="1"/>
  <c r="G121" i="1" l="1"/>
  <c r="K121" i="1" l="1"/>
  <c r="E122" i="1"/>
  <c r="D122" i="1"/>
  <c r="F122" i="1" s="1"/>
  <c r="J122" i="1" s="1"/>
  <c r="G122" i="1" l="1"/>
  <c r="K122" i="1" l="1"/>
  <c r="D123" i="1"/>
  <c r="E123" i="1"/>
  <c r="F123" i="1" l="1"/>
  <c r="J123" i="1" s="1"/>
  <c r="G123" i="1"/>
  <c r="K123" i="1" l="1"/>
  <c r="D124" i="1"/>
  <c r="E124" i="1"/>
  <c r="F124" i="1" l="1"/>
  <c r="J124" i="1" s="1"/>
  <c r="G124" i="1"/>
  <c r="K124" i="1" l="1"/>
  <c r="D125" i="1"/>
  <c r="E125" i="1"/>
  <c r="F125" i="1" l="1"/>
  <c r="J125" i="1" l="1"/>
  <c r="G125" i="1"/>
  <c r="K125" i="1" l="1"/>
  <c r="D126" i="1"/>
  <c r="E126" i="1"/>
  <c r="F126" i="1" l="1"/>
  <c r="J126" i="1" l="1"/>
  <c r="G126" i="1"/>
  <c r="K126" i="1" l="1"/>
  <c r="D127" i="1"/>
  <c r="F127" i="1" s="1"/>
  <c r="E127" i="1"/>
  <c r="J127" i="1" l="1"/>
  <c r="G127" i="1"/>
  <c r="D128" i="1" l="1"/>
  <c r="K127" i="1"/>
  <c r="E128" i="1"/>
  <c r="F128" i="1" l="1"/>
  <c r="G128" i="1" l="1"/>
  <c r="J128" i="1"/>
  <c r="K128" i="1" l="1"/>
  <c r="D129" i="1"/>
  <c r="F129" i="1" s="1"/>
  <c r="E129" i="1"/>
  <c r="J129" i="1" l="1"/>
  <c r="G129" i="1"/>
  <c r="E130" i="1" l="1"/>
  <c r="D130" i="1"/>
  <c r="F130" i="1" s="1"/>
  <c r="K129" i="1"/>
  <c r="J130" i="1" l="1"/>
  <c r="G130" i="1"/>
  <c r="K130" i="1" l="1"/>
  <c r="D131" i="1"/>
  <c r="E131" i="1"/>
  <c r="F131" i="1" l="1"/>
  <c r="J131" i="1"/>
  <c r="G131" i="1"/>
  <c r="E132" i="1" l="1"/>
  <c r="D132" i="1"/>
  <c r="F132" i="1" s="1"/>
  <c r="J132" i="1" s="1"/>
  <c r="K131" i="1"/>
  <c r="G132" i="1" l="1"/>
  <c r="K132" i="1"/>
  <c r="E133" i="1"/>
  <c r="D133" i="1"/>
  <c r="F133" i="1" s="1"/>
  <c r="J133" i="1" s="1"/>
  <c r="G133" i="1" l="1"/>
  <c r="D134" i="1" s="1"/>
  <c r="F134" i="1" s="1"/>
  <c r="J134" i="1" s="1"/>
  <c r="K133" i="1"/>
  <c r="E134" i="1"/>
  <c r="G134" i="1" l="1"/>
  <c r="K134" i="1" l="1"/>
  <c r="D135" i="1"/>
  <c r="E135" i="1"/>
  <c r="F135" i="1" l="1"/>
  <c r="J135" i="1" s="1"/>
  <c r="G135" i="1"/>
  <c r="K135" i="1" l="1"/>
  <c r="D136" i="1"/>
  <c r="E136" i="1"/>
  <c r="F136" i="1" l="1"/>
  <c r="J136" i="1" l="1"/>
  <c r="G136" i="1"/>
  <c r="K136" i="1" l="1"/>
  <c r="E137" i="1"/>
  <c r="D137" i="1"/>
  <c r="F137" i="1" s="1"/>
  <c r="J137" i="1" s="1"/>
  <c r="G137" i="1" l="1"/>
  <c r="K137" i="1" l="1"/>
  <c r="D138" i="1"/>
  <c r="E138" i="1"/>
  <c r="F138" i="1" l="1"/>
  <c r="J138" i="1" l="1"/>
  <c r="G138" i="1"/>
  <c r="K138" i="1" l="1"/>
  <c r="D139" i="1"/>
  <c r="E139" i="1"/>
  <c r="F139" i="1" l="1"/>
  <c r="J139" i="1" l="1"/>
  <c r="G139" i="1"/>
  <c r="K139" i="1" l="1"/>
  <c r="D140" i="1"/>
  <c r="E140" i="1"/>
  <c r="F140" i="1" l="1"/>
  <c r="J140" i="1" l="1"/>
  <c r="G140" i="1"/>
  <c r="K140" i="1" l="1"/>
  <c r="D141" i="1"/>
  <c r="E141" i="1"/>
  <c r="F141" i="1" l="1"/>
  <c r="J141" i="1" l="1"/>
  <c r="G141" i="1"/>
  <c r="K141" i="1" l="1"/>
  <c r="E142" i="1"/>
  <c r="D142" i="1"/>
  <c r="F142" i="1" s="1"/>
  <c r="J142" i="1" s="1"/>
  <c r="G142" i="1" l="1"/>
  <c r="K142" i="1"/>
  <c r="D143" i="1"/>
  <c r="E143" i="1"/>
  <c r="F143" i="1" l="1"/>
  <c r="J143" i="1" l="1"/>
  <c r="G143" i="1"/>
  <c r="K143" i="1" l="1"/>
  <c r="D144" i="1"/>
  <c r="E144" i="1"/>
  <c r="F144" i="1" l="1"/>
  <c r="J144" i="1" l="1"/>
  <c r="G144" i="1"/>
  <c r="K144" i="1" l="1"/>
  <c r="E145" i="1"/>
  <c r="D145" i="1"/>
  <c r="F145" i="1" s="1"/>
  <c r="J145" i="1" s="1"/>
  <c r="G145" i="1" l="1"/>
  <c r="K145" i="1" l="1"/>
  <c r="D146" i="1"/>
  <c r="E146" i="1"/>
  <c r="F146" i="1" l="1"/>
  <c r="J146" i="1" l="1"/>
  <c r="G146" i="1"/>
  <c r="K146" i="1" l="1"/>
  <c r="D147" i="1"/>
  <c r="E147" i="1"/>
  <c r="F147" i="1" l="1"/>
  <c r="J147" i="1" l="1"/>
  <c r="G147" i="1"/>
  <c r="K147" i="1" l="1"/>
  <c r="D148" i="1"/>
  <c r="E148" i="1"/>
  <c r="F148" i="1" l="1"/>
  <c r="J148" i="1" l="1"/>
  <c r="G148" i="1"/>
  <c r="K148" i="1" l="1"/>
  <c r="E149" i="1"/>
  <c r="D149" i="1"/>
  <c r="F149" i="1" l="1"/>
  <c r="J149" i="1" s="1"/>
  <c r="G149" i="1"/>
  <c r="K149" i="1" l="1"/>
  <c r="D150" i="1"/>
  <c r="E150" i="1"/>
  <c r="F150" i="1" l="1"/>
  <c r="J150" i="1" l="1"/>
  <c r="G150" i="1"/>
  <c r="K150" i="1" l="1"/>
  <c r="D151" i="1"/>
  <c r="E151" i="1"/>
  <c r="F151" i="1" l="1"/>
  <c r="J151" i="1" l="1"/>
  <c r="G151" i="1"/>
  <c r="K151" i="1" l="1"/>
  <c r="D152" i="1"/>
  <c r="E152" i="1"/>
  <c r="F152" i="1" l="1"/>
  <c r="J152" i="1" s="1"/>
  <c r="G152" i="1"/>
  <c r="K152" i="1" l="1"/>
  <c r="E153" i="1"/>
  <c r="D153" i="1"/>
  <c r="F153" i="1" s="1"/>
  <c r="J153" i="1" s="1"/>
  <c r="G153" i="1" l="1"/>
  <c r="K153" i="1" l="1"/>
  <c r="D154" i="1"/>
  <c r="E154" i="1"/>
  <c r="F154" i="1" l="1"/>
  <c r="J154" i="1" s="1"/>
  <c r="G154" i="1"/>
  <c r="K154" i="1" l="1"/>
  <c r="D155" i="1"/>
  <c r="E155" i="1"/>
  <c r="F155" i="1" l="1"/>
  <c r="J155" i="1" l="1"/>
  <c r="G155" i="1"/>
  <c r="K155" i="1" l="1"/>
  <c r="E156" i="1"/>
  <c r="D156" i="1"/>
  <c r="F156" i="1" s="1"/>
  <c r="J156" i="1" s="1"/>
  <c r="G156" i="1" l="1"/>
  <c r="K156" i="1" l="1"/>
  <c r="D157" i="1"/>
  <c r="E157" i="1"/>
  <c r="F157" i="1" l="1"/>
  <c r="J157" i="1" l="1"/>
  <c r="G157" i="1"/>
  <c r="K157" i="1" l="1"/>
  <c r="D158" i="1"/>
  <c r="E158" i="1"/>
  <c r="F158" i="1" l="1"/>
  <c r="J158" i="1" s="1"/>
  <c r="G158" i="1"/>
  <c r="K158" i="1" l="1"/>
  <c r="D159" i="1"/>
  <c r="E159" i="1"/>
  <c r="F159" i="1" l="1"/>
  <c r="J159" i="1" s="1"/>
  <c r="G159" i="1"/>
  <c r="K159" i="1" l="1"/>
  <c r="D160" i="1"/>
  <c r="E160" i="1"/>
  <c r="F160" i="1" l="1"/>
  <c r="J160" i="1" l="1"/>
  <c r="G160" i="1"/>
  <c r="K160" i="1" l="1"/>
  <c r="E161" i="1"/>
  <c r="D161" i="1"/>
  <c r="F161" i="1" s="1"/>
  <c r="J161" i="1" s="1"/>
  <c r="G161" i="1" l="1"/>
  <c r="K161" i="1" l="1"/>
  <c r="D162" i="1"/>
  <c r="F162" i="1" s="1"/>
  <c r="J162" i="1" s="1"/>
  <c r="E162" i="1"/>
  <c r="G162" i="1" l="1"/>
  <c r="K162" i="1" l="1"/>
  <c r="E163" i="1"/>
  <c r="D163" i="1"/>
  <c r="F163" i="1" s="1"/>
  <c r="J163" i="1" s="1"/>
  <c r="G163" i="1" l="1"/>
  <c r="K163" i="1" l="1"/>
  <c r="E164" i="1"/>
  <c r="D164" i="1"/>
  <c r="F164" i="1" s="1"/>
  <c r="J164" i="1" s="1"/>
  <c r="G164" i="1" l="1"/>
  <c r="K164" i="1" l="1"/>
  <c r="E165" i="1"/>
  <c r="D165" i="1"/>
  <c r="F165" i="1" s="1"/>
  <c r="J165" i="1" s="1"/>
  <c r="G165" i="1" l="1"/>
  <c r="K165" i="1" l="1"/>
  <c r="D166" i="1"/>
  <c r="E166" i="1"/>
  <c r="F166" i="1" l="1"/>
  <c r="J166" i="1" s="1"/>
  <c r="G166" i="1"/>
  <c r="K166" i="1" l="1"/>
  <c r="E167" i="1"/>
  <c r="D167" i="1"/>
  <c r="F167" i="1" s="1"/>
  <c r="J167" i="1" s="1"/>
  <c r="G167" i="1" l="1"/>
  <c r="K167" i="1" l="1"/>
  <c r="D168" i="1"/>
  <c r="F168" i="1" s="1"/>
  <c r="J168" i="1" s="1"/>
  <c r="E168" i="1"/>
  <c r="G168" i="1" l="1"/>
  <c r="K168" i="1" l="1"/>
  <c r="D169" i="1"/>
  <c r="F169" i="1" s="1"/>
  <c r="J169" i="1" s="1"/>
  <c r="E169" i="1"/>
  <c r="G169" i="1" l="1"/>
  <c r="K169" i="1" l="1"/>
  <c r="D170" i="1"/>
  <c r="E170" i="1"/>
  <c r="F170" i="1" l="1"/>
  <c r="J170" i="1" s="1"/>
  <c r="G170" i="1"/>
  <c r="K170" i="1" l="1"/>
  <c r="E171" i="1"/>
  <c r="D171" i="1"/>
  <c r="F171" i="1" s="1"/>
  <c r="J171" i="1" s="1"/>
  <c r="G171" i="1" l="1"/>
  <c r="K171" i="1" l="1"/>
  <c r="D172" i="1"/>
  <c r="E172" i="1"/>
  <c r="F172" i="1" l="1"/>
  <c r="J172" i="1" s="1"/>
  <c r="G172" i="1"/>
  <c r="K172" i="1" l="1"/>
  <c r="E173" i="1"/>
  <c r="D173" i="1"/>
  <c r="F173" i="1" s="1"/>
  <c r="J173" i="1" s="1"/>
  <c r="G173" i="1" l="1"/>
  <c r="K173" i="1" l="1"/>
  <c r="D174" i="1"/>
  <c r="F174" i="1" s="1"/>
  <c r="J174" i="1" s="1"/>
  <c r="E174" i="1"/>
  <c r="G174" i="1" l="1"/>
  <c r="K174" i="1"/>
  <c r="D175" i="1"/>
  <c r="E175" i="1"/>
  <c r="F175" i="1" l="1"/>
  <c r="J175" i="1" s="1"/>
  <c r="G175" i="1"/>
  <c r="K175" i="1" l="1"/>
  <c r="D176" i="1"/>
  <c r="F176" i="1" s="1"/>
  <c r="J176" i="1" s="1"/>
  <c r="E176" i="1"/>
  <c r="G176" i="1" l="1"/>
  <c r="K176" i="1" l="1"/>
  <c r="D177" i="1"/>
  <c r="E177" i="1"/>
  <c r="F177" i="1" l="1"/>
  <c r="J177" i="1" s="1"/>
  <c r="G177" i="1"/>
  <c r="K177" i="1" l="1"/>
  <c r="D178" i="1"/>
  <c r="E178" i="1"/>
  <c r="F178" i="1" l="1"/>
  <c r="J178" i="1" l="1"/>
  <c r="G178" i="1"/>
  <c r="K178" i="1" l="1"/>
  <c r="E179" i="1"/>
  <c r="D179" i="1"/>
  <c r="F179" i="1" s="1"/>
  <c r="J179" i="1" s="1"/>
  <c r="G179" i="1" l="1"/>
  <c r="K179" i="1" l="1"/>
  <c r="D180" i="1"/>
  <c r="F180" i="1" s="1"/>
  <c r="J180" i="1" s="1"/>
  <c r="E180" i="1"/>
  <c r="G180" i="1" l="1"/>
  <c r="K180" i="1" l="1"/>
  <c r="E181" i="1"/>
  <c r="D181" i="1"/>
  <c r="F181" i="1" s="1"/>
  <c r="J181" i="1" s="1"/>
  <c r="G181" i="1" l="1"/>
  <c r="K181" i="1" l="1"/>
  <c r="D182" i="1"/>
  <c r="F182" i="1" s="1"/>
  <c r="J182" i="1" s="1"/>
  <c r="E182" i="1"/>
  <c r="G182" i="1" l="1"/>
  <c r="K182" i="1" l="1"/>
  <c r="E183" i="1"/>
  <c r="D183" i="1"/>
  <c r="F183" i="1" s="1"/>
  <c r="J183" i="1" s="1"/>
  <c r="G183" i="1" l="1"/>
  <c r="K183" i="1" l="1"/>
  <c r="D184" i="1"/>
  <c r="E184" i="1"/>
  <c r="F184" i="1" l="1"/>
  <c r="J184" i="1" l="1"/>
  <c r="G184" i="1"/>
  <c r="K184" i="1" l="1"/>
  <c r="E185" i="1"/>
  <c r="D185" i="1"/>
  <c r="F185" i="1" s="1"/>
  <c r="J185" i="1" s="1"/>
  <c r="G185" i="1" l="1"/>
  <c r="K185" i="1" l="1"/>
  <c r="D186" i="1"/>
  <c r="E186" i="1"/>
  <c r="F186" i="1" l="1"/>
  <c r="J186" i="1" s="1"/>
  <c r="G186" i="1"/>
  <c r="K186" i="1" l="1"/>
  <c r="E187" i="1"/>
  <c r="D187" i="1"/>
  <c r="F187" i="1" s="1"/>
  <c r="J187" i="1" s="1"/>
  <c r="G187" i="1" l="1"/>
  <c r="K187" i="1" l="1"/>
  <c r="D188" i="1"/>
  <c r="E188" i="1"/>
  <c r="F188" i="1" l="1"/>
  <c r="G188" i="1" s="1"/>
  <c r="I188" i="1"/>
  <c r="J188" i="1" s="1"/>
  <c r="K188" i="1" l="1"/>
</calcChain>
</file>

<file path=xl/sharedStrings.xml><?xml version="1.0" encoding="utf-8"?>
<sst xmlns="http://schemas.openxmlformats.org/spreadsheetml/2006/main" count="16" uniqueCount="16">
  <si>
    <t>Balloon Payment Schedule</t>
  </si>
  <si>
    <t>Period</t>
  </si>
  <si>
    <t>Adjustable Rate Mortgage Amortization Schedule</t>
  </si>
  <si>
    <t>The 15-Year Adjustable Rate Loan Calculator</t>
  </si>
  <si>
    <t>Principal:</t>
  </si>
  <si>
    <t>Debt term (months):</t>
  </si>
  <si>
    <t>Amortize term (months):</t>
  </si>
  <si>
    <t>Monthly Interest Rate</t>
  </si>
  <si>
    <t>Total Payment</t>
  </si>
  <si>
    <t>Interest Component</t>
  </si>
  <si>
    <t>Principal Component</t>
  </si>
  <si>
    <t>Principal Balance</t>
  </si>
  <si>
    <t>Balloon Payment</t>
  </si>
  <si>
    <t>Full Principal Payment</t>
  </si>
  <si>
    <t>True Balance</t>
  </si>
  <si>
    <t>Copyright 2015 by Stephen L. Nelson CPA PLLC.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</si>
</sst>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BAE18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00934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 applyFill="0" applyBorder="0"/>
    <xf numFmtId="0" fontId="4" fillId="0" borderId="9" applyNumberFormat="0" applyFill="0" applyAlignment="0" applyProtection="0"/>
    <xf numFmtId="0" fontId="2" fillId="2" borderId="6" applyNumberFormat="0" applyBorder="0" applyAlignment="0">
      <protection locked="0"/>
    </xf>
    <xf numFmtId="0" fontId="2" fillId="3" borderId="6" applyNumberFormat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1" fillId="0" borderId="0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3" borderId="5" xfId="3" applyNumberFormat="1" applyBorder="1"/>
    <xf numFmtId="0" fontId="2" fillId="3" borderId="1" xfId="3" applyNumberFormat="1" applyBorder="1"/>
    <xf numFmtId="0" fontId="2" fillId="3" borderId="2" xfId="3" applyNumberFormat="1" applyBorder="1"/>
    <xf numFmtId="0" fontId="2" fillId="0" borderId="5" xfId="0" applyNumberFormat="1" applyFont="1" applyBorder="1" applyAlignment="1">
      <alignment wrapText="1"/>
    </xf>
    <xf numFmtId="44" fontId="2" fillId="3" borderId="5" xfId="3" applyNumberFormat="1" applyBorder="1"/>
    <xf numFmtId="44" fontId="2" fillId="3" borderId="1" xfId="3" applyNumberFormat="1" applyBorder="1"/>
    <xf numFmtId="44" fontId="2" fillId="3" borderId="2" xfId="3" applyNumberFormat="1" applyBorder="1"/>
    <xf numFmtId="7" fontId="2" fillId="2" borderId="6" xfId="2" applyNumberFormat="1" applyProtection="1">
      <protection locked="0"/>
    </xf>
    <xf numFmtId="0" fontId="2" fillId="2" borderId="8" xfId="2" applyNumberFormat="1" applyBorder="1">
      <protection locked="0"/>
    </xf>
    <xf numFmtId="10" fontId="2" fillId="2" borderId="0" xfId="2" applyNumberFormat="1" applyBorder="1">
      <protection locked="0"/>
    </xf>
    <xf numFmtId="10" fontId="2" fillId="2" borderId="4" xfId="2" applyNumberFormat="1" applyBorder="1">
      <protection locked="0"/>
    </xf>
    <xf numFmtId="0" fontId="4" fillId="0" borderId="7" xfId="1" applyBorder="1"/>
    <xf numFmtId="0" fontId="1" fillId="0" borderId="4" xfId="0" applyFont="1" applyBorder="1"/>
  </cellXfs>
  <cellStyles count="4">
    <cellStyle name="Calculation" xfId="3" builtinId="22" customBuiltin="1"/>
    <cellStyle name="Input" xfId="2" builtinId="20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colors>
    <mruColors>
      <color rgb="FF009345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0</xdr:rowOff>
    </xdr:from>
    <xdr:to>
      <xdr:col>15</xdr:col>
      <xdr:colOff>9525</xdr:colOff>
      <xdr:row>28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849100" y="1323975"/>
          <a:ext cx="2295525" cy="4495800"/>
        </a:xfrm>
        <a:prstGeom prst="rect">
          <a:avLst/>
        </a:prstGeom>
        <a:ln w="19050">
          <a:solidFill>
            <a:srgbClr val="009345"/>
          </a:solidFill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Before using this template, you'll want to supply a new loan amount in cell D3, verify the debt term in cell D4, verify the amortization term in cell D5, and supply new monthly interest rates in cells C9:C188. Cells highlighted in gray are calculations that should not be altered.</a:t>
          </a:r>
        </a:p>
        <a:p>
          <a:pPr algn="l" rtl="0">
            <a:defRPr sz="1000"/>
          </a:pPr>
          <a:endParaRPr lang="en-US" sz="1200" b="0" i="0" u="none" strike="noStrike" baseline="0">
            <a:ln w="19050"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Enter the number of payments you'll make into cell D4. E.g., for a 30-year loan with monthly payments, you make 360 payments.</a:t>
          </a:r>
        </a:p>
        <a:p>
          <a:pPr algn="l" rtl="0">
            <a:defRPr sz="1000"/>
          </a:pPr>
          <a:endParaRPr lang="en-US" sz="1200" b="0" i="0" u="none" strike="noStrike" baseline="0">
            <a:ln w="19050"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Enter the amortization term into cell D5.Typically, the amortization term equals the number of payments, but you can enter some other value here if you'll have to make a balloon payment.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zoomScaleNormal="100" workbookViewId="0">
      <selection activeCell="A191" sqref="A191"/>
    </sheetView>
  </sheetViews>
  <sheetFormatPr defaultRowHeight="15" x14ac:dyDescent="0.2"/>
  <cols>
    <col min="1" max="1" width="2.88671875" style="2" customWidth="1"/>
    <col min="2" max="2" width="15.21875" style="2" customWidth="1"/>
    <col min="3" max="3" width="14.88671875" style="2" customWidth="1"/>
    <col min="4" max="4" width="15.44140625" style="2" customWidth="1"/>
    <col min="5" max="6" width="12.77734375" style="2" customWidth="1"/>
    <col min="7" max="7" width="14.77734375" style="2" customWidth="1"/>
    <col min="8" max="8" width="2.88671875" style="2" customWidth="1"/>
    <col min="9" max="9" width="14.109375" style="2" customWidth="1"/>
    <col min="10" max="10" width="15.109375" style="2" customWidth="1"/>
    <col min="11" max="11" width="14.44140625" style="2" customWidth="1"/>
    <col min="12" max="12" width="2.88671875" style="2" customWidth="1"/>
    <col min="13" max="16384" width="8.88671875" style="2"/>
  </cols>
  <sheetData>
    <row r="1" spans="1:11" ht="26.25" thickBot="1" x14ac:dyDescent="0.4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ht="15.75" x14ac:dyDescent="0.25">
      <c r="C3" s="5" t="s">
        <v>4</v>
      </c>
      <c r="D3" s="15">
        <v>100000</v>
      </c>
    </row>
    <row r="4" spans="1:11" ht="15.75" x14ac:dyDescent="0.25">
      <c r="C4" s="5" t="s">
        <v>5</v>
      </c>
      <c r="D4" s="16">
        <v>180</v>
      </c>
    </row>
    <row r="5" spans="1:11" ht="15.75" x14ac:dyDescent="0.25">
      <c r="C5" s="5" t="s">
        <v>6</v>
      </c>
      <c r="D5" s="16">
        <v>360</v>
      </c>
    </row>
    <row r="6" spans="1:11" ht="15.75" x14ac:dyDescent="0.25">
      <c r="J6" s="1"/>
    </row>
    <row r="7" spans="1:11" ht="15.75" x14ac:dyDescent="0.25">
      <c r="B7" s="20" t="s">
        <v>2</v>
      </c>
      <c r="C7" s="20"/>
      <c r="D7" s="20"/>
      <c r="E7" s="20"/>
      <c r="F7" s="20"/>
      <c r="G7" s="20"/>
      <c r="H7" s="3"/>
      <c r="I7" s="20" t="s">
        <v>0</v>
      </c>
      <c r="J7" s="20"/>
      <c r="K7" s="20"/>
    </row>
    <row r="8" spans="1:11" ht="30" customHeight="1" x14ac:dyDescent="0.2">
      <c r="B8" s="6" t="s">
        <v>1</v>
      </c>
      <c r="C8" s="7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I8" s="11" t="s">
        <v>12</v>
      </c>
      <c r="J8" s="11" t="s">
        <v>13</v>
      </c>
      <c r="K8" s="11" t="s">
        <v>14</v>
      </c>
    </row>
    <row r="9" spans="1:11" x14ac:dyDescent="0.2">
      <c r="B9" s="8">
        <v>1</v>
      </c>
      <c r="C9" s="17">
        <v>5.0000000000000001E-3</v>
      </c>
      <c r="D9" s="12">
        <f>-PMT(C9,Amortize_Term,Principal)</f>
        <v>599.55052515275236</v>
      </c>
      <c r="E9" s="12">
        <f>Principal*C9</f>
        <v>500</v>
      </c>
      <c r="F9" s="12">
        <f t="shared" ref="F9:F27" si="0">D9-E9</f>
        <v>99.550525152752357</v>
      </c>
      <c r="G9" s="12">
        <f>Principal-F9</f>
        <v>99900.44947484725</v>
      </c>
      <c r="I9" s="12">
        <f t="shared" ref="I9:I27" si="1">IF(B9=Debt_Term,G9,0)</f>
        <v>0</v>
      </c>
      <c r="J9" s="12">
        <f t="shared" ref="J9:J27" si="2">I9+F9</f>
        <v>99.550525152752357</v>
      </c>
      <c r="K9" s="12">
        <f t="shared" ref="K9:K27" si="3">G9-I9</f>
        <v>99900.44947484725</v>
      </c>
    </row>
    <row r="10" spans="1:11" x14ac:dyDescent="0.2">
      <c r="B10" s="9">
        <f t="shared" ref="B10:B27" si="4">B9+1</f>
        <v>2</v>
      </c>
      <c r="C10" s="17">
        <v>5.0000000000000001E-3</v>
      </c>
      <c r="D10" s="13">
        <f t="shared" ref="D10:D27" si="5">IF(B10&lt;=Debt_Term,-PMT(C10,Amortize_Term-B9,G9),0)</f>
        <v>599.55052515275236</v>
      </c>
      <c r="E10" s="13">
        <f t="shared" ref="E10:E27" si="6">IF(B10&lt;=Debt_Term,G9*C10,0)</f>
        <v>499.50224737423628</v>
      </c>
      <c r="F10" s="13">
        <f t="shared" si="0"/>
        <v>100.04827777851608</v>
      </c>
      <c r="G10" s="13">
        <f t="shared" ref="G10:G27" si="7">IF(B10&lt;=Debt_Term,G9-F10,0)</f>
        <v>99800.401197068728</v>
      </c>
      <c r="I10" s="13">
        <f t="shared" si="1"/>
        <v>0</v>
      </c>
      <c r="J10" s="13">
        <f t="shared" si="2"/>
        <v>100.04827777851608</v>
      </c>
      <c r="K10" s="13">
        <f t="shared" si="3"/>
        <v>99800.401197068728</v>
      </c>
    </row>
    <row r="11" spans="1:11" x14ac:dyDescent="0.2">
      <c r="B11" s="9">
        <f t="shared" si="4"/>
        <v>3</v>
      </c>
      <c r="C11" s="17">
        <v>5.0000000000000001E-3</v>
      </c>
      <c r="D11" s="13">
        <f t="shared" si="5"/>
        <v>599.55052515275236</v>
      </c>
      <c r="E11" s="13">
        <f t="shared" si="6"/>
        <v>499.00200598534366</v>
      </c>
      <c r="F11" s="13">
        <f t="shared" si="0"/>
        <v>100.5485191674087</v>
      </c>
      <c r="G11" s="13">
        <f t="shared" si="7"/>
        <v>99699.852677901319</v>
      </c>
      <c r="I11" s="13">
        <f t="shared" si="1"/>
        <v>0</v>
      </c>
      <c r="J11" s="13">
        <f t="shared" si="2"/>
        <v>100.5485191674087</v>
      </c>
      <c r="K11" s="13">
        <f t="shared" si="3"/>
        <v>99699.852677901319</v>
      </c>
    </row>
    <row r="12" spans="1:11" x14ac:dyDescent="0.2">
      <c r="B12" s="9">
        <f t="shared" si="4"/>
        <v>4</v>
      </c>
      <c r="C12" s="17">
        <v>5.0000000000000001E-3</v>
      </c>
      <c r="D12" s="13">
        <f t="shared" si="5"/>
        <v>599.55052515275236</v>
      </c>
      <c r="E12" s="13">
        <f t="shared" si="6"/>
        <v>498.49926338950661</v>
      </c>
      <c r="F12" s="13">
        <f t="shared" si="0"/>
        <v>101.05126176324575</v>
      </c>
      <c r="G12" s="13">
        <f t="shared" si="7"/>
        <v>99598.801416138071</v>
      </c>
      <c r="I12" s="13">
        <f t="shared" si="1"/>
        <v>0</v>
      </c>
      <c r="J12" s="13">
        <f t="shared" si="2"/>
        <v>101.05126176324575</v>
      </c>
      <c r="K12" s="13">
        <f t="shared" si="3"/>
        <v>99598.801416138071</v>
      </c>
    </row>
    <row r="13" spans="1:11" x14ac:dyDescent="0.2">
      <c r="B13" s="9">
        <f t="shared" si="4"/>
        <v>5</v>
      </c>
      <c r="C13" s="17">
        <v>5.0000000000000001E-3</v>
      </c>
      <c r="D13" s="13">
        <f t="shared" si="5"/>
        <v>599.55052515275236</v>
      </c>
      <c r="E13" s="13">
        <f t="shared" si="6"/>
        <v>497.99400708069038</v>
      </c>
      <c r="F13" s="13">
        <f t="shared" si="0"/>
        <v>101.55651807206198</v>
      </c>
      <c r="G13" s="13">
        <f t="shared" si="7"/>
        <v>99497.244898066012</v>
      </c>
      <c r="I13" s="13">
        <f t="shared" si="1"/>
        <v>0</v>
      </c>
      <c r="J13" s="13">
        <f t="shared" si="2"/>
        <v>101.55651807206198</v>
      </c>
      <c r="K13" s="13">
        <f t="shared" si="3"/>
        <v>99497.244898066012</v>
      </c>
    </row>
    <row r="14" spans="1:11" x14ac:dyDescent="0.2">
      <c r="B14" s="9">
        <f t="shared" si="4"/>
        <v>6</v>
      </c>
      <c r="C14" s="17">
        <v>5.0000000000000001E-3</v>
      </c>
      <c r="D14" s="13">
        <f t="shared" si="5"/>
        <v>599.55052515275236</v>
      </c>
      <c r="E14" s="13">
        <f t="shared" si="6"/>
        <v>497.48622449033007</v>
      </c>
      <c r="F14" s="13">
        <f t="shared" si="0"/>
        <v>102.06430066242228</v>
      </c>
      <c r="G14" s="13">
        <f t="shared" si="7"/>
        <v>99395.180597403596</v>
      </c>
      <c r="I14" s="13">
        <f t="shared" si="1"/>
        <v>0</v>
      </c>
      <c r="J14" s="13">
        <f t="shared" si="2"/>
        <v>102.06430066242228</v>
      </c>
      <c r="K14" s="13">
        <f t="shared" si="3"/>
        <v>99395.180597403596</v>
      </c>
    </row>
    <row r="15" spans="1:11" x14ac:dyDescent="0.2">
      <c r="B15" s="9">
        <f t="shared" si="4"/>
        <v>7</v>
      </c>
      <c r="C15" s="17">
        <v>5.0000000000000001E-3</v>
      </c>
      <c r="D15" s="13">
        <f t="shared" si="5"/>
        <v>599.55052515275236</v>
      </c>
      <c r="E15" s="13">
        <f t="shared" si="6"/>
        <v>496.975902987018</v>
      </c>
      <c r="F15" s="13">
        <f t="shared" si="0"/>
        <v>102.57462216573435</v>
      </c>
      <c r="G15" s="13">
        <f t="shared" si="7"/>
        <v>99292.605975237864</v>
      </c>
      <c r="I15" s="13">
        <f t="shared" si="1"/>
        <v>0</v>
      </c>
      <c r="J15" s="13">
        <f t="shared" si="2"/>
        <v>102.57462216573435</v>
      </c>
      <c r="K15" s="13">
        <f t="shared" si="3"/>
        <v>99292.605975237864</v>
      </c>
    </row>
    <row r="16" spans="1:11" x14ac:dyDescent="0.2">
      <c r="B16" s="9">
        <f t="shared" si="4"/>
        <v>8</v>
      </c>
      <c r="C16" s="17">
        <v>5.0000000000000001E-3</v>
      </c>
      <c r="D16" s="13">
        <f t="shared" si="5"/>
        <v>599.55052515275236</v>
      </c>
      <c r="E16" s="13">
        <f t="shared" si="6"/>
        <v>496.46302987618935</v>
      </c>
      <c r="F16" s="13">
        <f t="shared" si="0"/>
        <v>103.087495276563</v>
      </c>
      <c r="G16" s="13">
        <f t="shared" si="7"/>
        <v>99189.518479961305</v>
      </c>
      <c r="I16" s="13">
        <f t="shared" si="1"/>
        <v>0</v>
      </c>
      <c r="J16" s="13">
        <f t="shared" si="2"/>
        <v>103.087495276563</v>
      </c>
      <c r="K16" s="13">
        <f t="shared" si="3"/>
        <v>99189.518479961305</v>
      </c>
    </row>
    <row r="17" spans="2:11" x14ac:dyDescent="0.2">
      <c r="B17" s="9">
        <f t="shared" si="4"/>
        <v>9</v>
      </c>
      <c r="C17" s="17">
        <v>5.0000000000000001E-3</v>
      </c>
      <c r="D17" s="13">
        <f t="shared" si="5"/>
        <v>599.55052515275236</v>
      </c>
      <c r="E17" s="13">
        <f t="shared" si="6"/>
        <v>495.94759239980652</v>
      </c>
      <c r="F17" s="13">
        <f t="shared" si="0"/>
        <v>103.60293275294583</v>
      </c>
      <c r="G17" s="13">
        <f t="shared" si="7"/>
        <v>99085.915547208366</v>
      </c>
      <c r="I17" s="13">
        <f t="shared" si="1"/>
        <v>0</v>
      </c>
      <c r="J17" s="13">
        <f t="shared" si="2"/>
        <v>103.60293275294583</v>
      </c>
      <c r="K17" s="13">
        <f t="shared" si="3"/>
        <v>99085.915547208366</v>
      </c>
    </row>
    <row r="18" spans="2:11" x14ac:dyDescent="0.2">
      <c r="B18" s="9">
        <f t="shared" si="4"/>
        <v>10</v>
      </c>
      <c r="C18" s="17">
        <v>5.0000000000000001E-3</v>
      </c>
      <c r="D18" s="13">
        <f t="shared" si="5"/>
        <v>599.55052515275247</v>
      </c>
      <c r="E18" s="13">
        <f t="shared" si="6"/>
        <v>495.42957773604184</v>
      </c>
      <c r="F18" s="13">
        <f t="shared" si="0"/>
        <v>104.12094741671064</v>
      </c>
      <c r="G18" s="13">
        <f t="shared" si="7"/>
        <v>98981.794599791654</v>
      </c>
      <c r="I18" s="13">
        <f t="shared" si="1"/>
        <v>0</v>
      </c>
      <c r="J18" s="13">
        <f t="shared" si="2"/>
        <v>104.12094741671064</v>
      </c>
      <c r="K18" s="13">
        <f t="shared" si="3"/>
        <v>98981.794599791654</v>
      </c>
    </row>
    <row r="19" spans="2:11" x14ac:dyDescent="0.2">
      <c r="B19" s="9">
        <f t="shared" si="4"/>
        <v>11</v>
      </c>
      <c r="C19" s="17">
        <v>5.0000000000000001E-3</v>
      </c>
      <c r="D19" s="13">
        <f t="shared" si="5"/>
        <v>599.55052515275247</v>
      </c>
      <c r="E19" s="13">
        <f t="shared" si="6"/>
        <v>494.90897299895829</v>
      </c>
      <c r="F19" s="13">
        <f t="shared" si="0"/>
        <v>104.64155215379418</v>
      </c>
      <c r="G19" s="13">
        <f t="shared" si="7"/>
        <v>98877.153047637854</v>
      </c>
      <c r="I19" s="13">
        <f t="shared" si="1"/>
        <v>0</v>
      </c>
      <c r="J19" s="13">
        <f t="shared" si="2"/>
        <v>104.64155215379418</v>
      </c>
      <c r="K19" s="13">
        <f t="shared" si="3"/>
        <v>98877.153047637854</v>
      </c>
    </row>
    <row r="20" spans="2:11" x14ac:dyDescent="0.2">
      <c r="B20" s="9">
        <f t="shared" si="4"/>
        <v>12</v>
      </c>
      <c r="C20" s="17">
        <v>5.0000000000000001E-3</v>
      </c>
      <c r="D20" s="13">
        <f t="shared" si="5"/>
        <v>599.55052515275247</v>
      </c>
      <c r="E20" s="13">
        <f t="shared" si="6"/>
        <v>494.38576523818926</v>
      </c>
      <c r="F20" s="13">
        <f t="shared" si="0"/>
        <v>105.16475991456321</v>
      </c>
      <c r="G20" s="13">
        <f t="shared" si="7"/>
        <v>98771.988287723289</v>
      </c>
      <c r="I20" s="13">
        <f t="shared" si="1"/>
        <v>0</v>
      </c>
      <c r="J20" s="13">
        <f t="shared" si="2"/>
        <v>105.16475991456321</v>
      </c>
      <c r="K20" s="13">
        <f t="shared" si="3"/>
        <v>98771.988287723289</v>
      </c>
    </row>
    <row r="21" spans="2:11" x14ac:dyDescent="0.2">
      <c r="B21" s="9">
        <f t="shared" si="4"/>
        <v>13</v>
      </c>
      <c r="C21" s="17">
        <v>5.0000000000000001E-3</v>
      </c>
      <c r="D21" s="13">
        <f t="shared" si="5"/>
        <v>599.55052515275236</v>
      </c>
      <c r="E21" s="13">
        <f t="shared" si="6"/>
        <v>493.85994143861643</v>
      </c>
      <c r="F21" s="13">
        <f t="shared" si="0"/>
        <v>105.69058371413593</v>
      </c>
      <c r="G21" s="13">
        <f t="shared" si="7"/>
        <v>98666.29770400915</v>
      </c>
      <c r="I21" s="13">
        <f t="shared" si="1"/>
        <v>0</v>
      </c>
      <c r="J21" s="13">
        <f t="shared" si="2"/>
        <v>105.69058371413593</v>
      </c>
      <c r="K21" s="13">
        <f t="shared" si="3"/>
        <v>98666.29770400915</v>
      </c>
    </row>
    <row r="22" spans="2:11" x14ac:dyDescent="0.2">
      <c r="B22" s="9">
        <f t="shared" si="4"/>
        <v>14</v>
      </c>
      <c r="C22" s="17">
        <v>5.0000000000000001E-3</v>
      </c>
      <c r="D22" s="13">
        <f t="shared" si="5"/>
        <v>599.55052515275236</v>
      </c>
      <c r="E22" s="13">
        <f t="shared" si="6"/>
        <v>493.33148852004575</v>
      </c>
      <c r="F22" s="13">
        <f t="shared" si="0"/>
        <v>106.2190366327066</v>
      </c>
      <c r="G22" s="13">
        <f t="shared" si="7"/>
        <v>98560.078667376438</v>
      </c>
      <c r="I22" s="13">
        <f t="shared" si="1"/>
        <v>0</v>
      </c>
      <c r="J22" s="13">
        <f t="shared" si="2"/>
        <v>106.2190366327066</v>
      </c>
      <c r="K22" s="13">
        <f t="shared" si="3"/>
        <v>98560.078667376438</v>
      </c>
    </row>
    <row r="23" spans="2:11" x14ac:dyDescent="0.2">
      <c r="B23" s="9">
        <f t="shared" si="4"/>
        <v>15</v>
      </c>
      <c r="C23" s="17">
        <v>5.0000000000000001E-3</v>
      </c>
      <c r="D23" s="13">
        <f t="shared" si="5"/>
        <v>599.55052515275236</v>
      </c>
      <c r="E23" s="13">
        <f t="shared" si="6"/>
        <v>492.80039333688222</v>
      </c>
      <c r="F23" s="13">
        <f t="shared" si="0"/>
        <v>106.75013181587013</v>
      </c>
      <c r="G23" s="13">
        <f t="shared" si="7"/>
        <v>98453.328535560562</v>
      </c>
      <c r="I23" s="13">
        <f t="shared" si="1"/>
        <v>0</v>
      </c>
      <c r="J23" s="13">
        <f t="shared" si="2"/>
        <v>106.75013181587013</v>
      </c>
      <c r="K23" s="13">
        <f t="shared" si="3"/>
        <v>98453.328535560562</v>
      </c>
    </row>
    <row r="24" spans="2:11" x14ac:dyDescent="0.2">
      <c r="B24" s="9">
        <f t="shared" si="4"/>
        <v>16</v>
      </c>
      <c r="C24" s="17">
        <v>5.0000000000000001E-3</v>
      </c>
      <c r="D24" s="13">
        <f t="shared" si="5"/>
        <v>599.55052515275236</v>
      </c>
      <c r="E24" s="13">
        <f t="shared" si="6"/>
        <v>492.26664267780285</v>
      </c>
      <c r="F24" s="13">
        <f t="shared" si="0"/>
        <v>107.28388247494951</v>
      </c>
      <c r="G24" s="13">
        <f t="shared" si="7"/>
        <v>98346.044653085613</v>
      </c>
      <c r="I24" s="13">
        <f t="shared" si="1"/>
        <v>0</v>
      </c>
      <c r="J24" s="13">
        <f t="shared" si="2"/>
        <v>107.28388247494951</v>
      </c>
      <c r="K24" s="13">
        <f t="shared" si="3"/>
        <v>98346.044653085613</v>
      </c>
    </row>
    <row r="25" spans="2:11" x14ac:dyDescent="0.2">
      <c r="B25" s="9">
        <f t="shared" si="4"/>
        <v>17</v>
      </c>
      <c r="C25" s="17">
        <v>5.0000000000000001E-3</v>
      </c>
      <c r="D25" s="13">
        <f t="shared" si="5"/>
        <v>599.55052515275236</v>
      </c>
      <c r="E25" s="13">
        <f t="shared" si="6"/>
        <v>491.73022326542809</v>
      </c>
      <c r="F25" s="13">
        <f t="shared" si="0"/>
        <v>107.82030188732426</v>
      </c>
      <c r="G25" s="13">
        <f t="shared" si="7"/>
        <v>98238.224351198296</v>
      </c>
      <c r="I25" s="13">
        <f t="shared" si="1"/>
        <v>0</v>
      </c>
      <c r="J25" s="13">
        <f t="shared" si="2"/>
        <v>107.82030188732426</v>
      </c>
      <c r="K25" s="13">
        <f t="shared" si="3"/>
        <v>98238.224351198296</v>
      </c>
    </row>
    <row r="26" spans="2:11" x14ac:dyDescent="0.2">
      <c r="B26" s="9">
        <f t="shared" si="4"/>
        <v>18</v>
      </c>
      <c r="C26" s="17">
        <v>5.0000000000000001E-3</v>
      </c>
      <c r="D26" s="13">
        <f t="shared" si="5"/>
        <v>599.55052515275236</v>
      </c>
      <c r="E26" s="13">
        <f t="shared" si="6"/>
        <v>491.1911217559915</v>
      </c>
      <c r="F26" s="13">
        <f t="shared" si="0"/>
        <v>108.35940339676085</v>
      </c>
      <c r="G26" s="13">
        <f t="shared" si="7"/>
        <v>98129.864947801529</v>
      </c>
      <c r="I26" s="13">
        <f t="shared" si="1"/>
        <v>0</v>
      </c>
      <c r="J26" s="13">
        <f t="shared" si="2"/>
        <v>108.35940339676085</v>
      </c>
      <c r="K26" s="13">
        <f t="shared" si="3"/>
        <v>98129.864947801529</v>
      </c>
    </row>
    <row r="27" spans="2:11" x14ac:dyDescent="0.2">
      <c r="B27" s="9">
        <f t="shared" si="4"/>
        <v>19</v>
      </c>
      <c r="C27" s="17">
        <v>5.0000000000000001E-3</v>
      </c>
      <c r="D27" s="13">
        <f t="shared" si="5"/>
        <v>599.55052515275236</v>
      </c>
      <c r="E27" s="13">
        <f t="shared" si="6"/>
        <v>490.64932473900762</v>
      </c>
      <c r="F27" s="13">
        <f t="shared" si="0"/>
        <v>108.90120041374473</v>
      </c>
      <c r="G27" s="13">
        <f t="shared" si="7"/>
        <v>98020.963747387781</v>
      </c>
      <c r="I27" s="13">
        <f t="shared" si="1"/>
        <v>0</v>
      </c>
      <c r="J27" s="13">
        <f t="shared" si="2"/>
        <v>108.90120041374473</v>
      </c>
      <c r="K27" s="13">
        <f t="shared" si="3"/>
        <v>98020.963747387781</v>
      </c>
    </row>
    <row r="28" spans="2:11" x14ac:dyDescent="0.2">
      <c r="B28" s="9">
        <f t="shared" ref="B28:B91" si="8">B27+1</f>
        <v>20</v>
      </c>
      <c r="C28" s="17">
        <v>5.0000000000000001E-3</v>
      </c>
      <c r="D28" s="13">
        <f t="shared" ref="D28:D91" si="9">IF(B28&lt;=Debt_Term,-PMT(C28,Amortize_Term-B27,G27),0)</f>
        <v>599.55052515275236</v>
      </c>
      <c r="E28" s="13">
        <f t="shared" ref="E28:E91" si="10">IF(B28&lt;=Debt_Term,G27*C28,0)</f>
        <v>490.10481873693891</v>
      </c>
      <c r="F28" s="13">
        <f t="shared" ref="F28:F91" si="11">D28-E28</f>
        <v>109.44570641581345</v>
      </c>
      <c r="G28" s="13">
        <f t="shared" ref="G28:G91" si="12">IF(B28&lt;=Debt_Term,G27-F28,0)</f>
        <v>97911.518040971961</v>
      </c>
      <c r="I28" s="13">
        <f t="shared" ref="I28:I91" si="13">IF(B28=Debt_Term,G28,0)</f>
        <v>0</v>
      </c>
      <c r="J28" s="13">
        <f t="shared" ref="J28:J91" si="14">I28+F28</f>
        <v>109.44570641581345</v>
      </c>
      <c r="K28" s="13">
        <f t="shared" ref="K28:K91" si="15">G28-I28</f>
        <v>97911.518040971961</v>
      </c>
    </row>
    <row r="29" spans="2:11" x14ac:dyDescent="0.2">
      <c r="B29" s="9">
        <f t="shared" si="8"/>
        <v>21</v>
      </c>
      <c r="C29" s="17">
        <v>5.0000000000000001E-3</v>
      </c>
      <c r="D29" s="13">
        <f t="shared" si="9"/>
        <v>599.55052515275224</v>
      </c>
      <c r="E29" s="13">
        <f t="shared" si="10"/>
        <v>489.55759020485982</v>
      </c>
      <c r="F29" s="13">
        <f t="shared" si="11"/>
        <v>109.99293494789242</v>
      </c>
      <c r="G29" s="13">
        <f t="shared" si="12"/>
        <v>97801.52510602407</v>
      </c>
      <c r="I29" s="13">
        <f t="shared" si="13"/>
        <v>0</v>
      </c>
      <c r="J29" s="13">
        <f t="shared" si="14"/>
        <v>109.99293494789242</v>
      </c>
      <c r="K29" s="13">
        <f t="shared" si="15"/>
        <v>97801.52510602407</v>
      </c>
    </row>
    <row r="30" spans="2:11" x14ac:dyDescent="0.2">
      <c r="B30" s="9">
        <f t="shared" si="8"/>
        <v>22</v>
      </c>
      <c r="C30" s="17">
        <v>5.0000000000000001E-3</v>
      </c>
      <c r="D30" s="13">
        <f t="shared" si="9"/>
        <v>599.55052515275224</v>
      </c>
      <c r="E30" s="13">
        <f t="shared" si="10"/>
        <v>489.00762553012038</v>
      </c>
      <c r="F30" s="13">
        <f t="shared" si="11"/>
        <v>110.54289962263186</v>
      </c>
      <c r="G30" s="13">
        <f t="shared" si="12"/>
        <v>97690.982206401444</v>
      </c>
      <c r="I30" s="13">
        <f t="shared" si="13"/>
        <v>0</v>
      </c>
      <c r="J30" s="13">
        <f t="shared" si="14"/>
        <v>110.54289962263186</v>
      </c>
      <c r="K30" s="13">
        <f t="shared" si="15"/>
        <v>97690.982206401444</v>
      </c>
    </row>
    <row r="31" spans="2:11" x14ac:dyDescent="0.2">
      <c r="B31" s="9">
        <f t="shared" si="8"/>
        <v>23</v>
      </c>
      <c r="C31" s="17">
        <v>5.0000000000000001E-3</v>
      </c>
      <c r="D31" s="13">
        <f t="shared" si="9"/>
        <v>599.55052515275236</v>
      </c>
      <c r="E31" s="13">
        <f t="shared" si="10"/>
        <v>488.4549110320072</v>
      </c>
      <c r="F31" s="13">
        <f t="shared" si="11"/>
        <v>111.09561412074515</v>
      </c>
      <c r="G31" s="13">
        <f t="shared" si="12"/>
        <v>97579.886592280702</v>
      </c>
      <c r="I31" s="13">
        <f t="shared" si="13"/>
        <v>0</v>
      </c>
      <c r="J31" s="13">
        <f t="shared" si="14"/>
        <v>111.09561412074515</v>
      </c>
      <c r="K31" s="13">
        <f t="shared" si="15"/>
        <v>97579.886592280702</v>
      </c>
    </row>
    <row r="32" spans="2:11" x14ac:dyDescent="0.2">
      <c r="B32" s="9">
        <f t="shared" si="8"/>
        <v>24</v>
      </c>
      <c r="C32" s="17">
        <v>5.0000000000000001E-3</v>
      </c>
      <c r="D32" s="13">
        <f t="shared" si="9"/>
        <v>599.55052515275236</v>
      </c>
      <c r="E32" s="13">
        <f t="shared" si="10"/>
        <v>487.89943296140353</v>
      </c>
      <c r="F32" s="13">
        <f t="shared" si="11"/>
        <v>111.65109219134882</v>
      </c>
      <c r="G32" s="13">
        <f t="shared" si="12"/>
        <v>97468.235500089359</v>
      </c>
      <c r="I32" s="13">
        <f t="shared" si="13"/>
        <v>0</v>
      </c>
      <c r="J32" s="13">
        <f t="shared" si="14"/>
        <v>111.65109219134882</v>
      </c>
      <c r="K32" s="13">
        <f t="shared" si="15"/>
        <v>97468.235500089359</v>
      </c>
    </row>
    <row r="33" spans="2:11" x14ac:dyDescent="0.2">
      <c r="B33" s="9">
        <f t="shared" si="8"/>
        <v>25</v>
      </c>
      <c r="C33" s="17">
        <f>+C32+0.0025</f>
        <v>7.4999999999999997E-3</v>
      </c>
      <c r="D33" s="13">
        <f t="shared" si="9"/>
        <v>795.63285833788973</v>
      </c>
      <c r="E33" s="13">
        <f t="shared" si="10"/>
        <v>731.01176625067012</v>
      </c>
      <c r="F33" s="13">
        <f t="shared" si="11"/>
        <v>64.621092087219608</v>
      </c>
      <c r="G33" s="13">
        <f t="shared" si="12"/>
        <v>97403.614408002133</v>
      </c>
      <c r="I33" s="13">
        <f t="shared" si="13"/>
        <v>0</v>
      </c>
      <c r="J33" s="13">
        <f t="shared" si="14"/>
        <v>64.621092087219608</v>
      </c>
      <c r="K33" s="13">
        <f t="shared" si="15"/>
        <v>97403.614408002133</v>
      </c>
    </row>
    <row r="34" spans="2:11" x14ac:dyDescent="0.2">
      <c r="B34" s="9">
        <f t="shared" si="8"/>
        <v>26</v>
      </c>
      <c r="C34" s="17">
        <f>+C33</f>
        <v>7.4999999999999997E-3</v>
      </c>
      <c r="D34" s="13">
        <f t="shared" si="9"/>
        <v>795.63285833788973</v>
      </c>
      <c r="E34" s="13">
        <f t="shared" si="10"/>
        <v>730.52710806001596</v>
      </c>
      <c r="F34" s="13">
        <f t="shared" si="11"/>
        <v>65.105750277873767</v>
      </c>
      <c r="G34" s="13">
        <f t="shared" si="12"/>
        <v>97338.508657724262</v>
      </c>
      <c r="I34" s="13">
        <f t="shared" si="13"/>
        <v>0</v>
      </c>
      <c r="J34" s="13">
        <f t="shared" si="14"/>
        <v>65.105750277873767</v>
      </c>
      <c r="K34" s="13">
        <f t="shared" si="15"/>
        <v>97338.508657724262</v>
      </c>
    </row>
    <row r="35" spans="2:11" x14ac:dyDescent="0.2">
      <c r="B35" s="9">
        <f t="shared" si="8"/>
        <v>27</v>
      </c>
      <c r="C35" s="17">
        <f t="shared" ref="C35:C56" si="16">+C34</f>
        <v>7.4999999999999997E-3</v>
      </c>
      <c r="D35" s="13">
        <f t="shared" si="9"/>
        <v>795.63285833788973</v>
      </c>
      <c r="E35" s="13">
        <f t="shared" si="10"/>
        <v>730.03881493293193</v>
      </c>
      <c r="F35" s="13">
        <f t="shared" si="11"/>
        <v>65.594043404957802</v>
      </c>
      <c r="G35" s="13">
        <f t="shared" si="12"/>
        <v>97272.914614319307</v>
      </c>
      <c r="I35" s="13">
        <f t="shared" si="13"/>
        <v>0</v>
      </c>
      <c r="J35" s="13">
        <f t="shared" si="14"/>
        <v>65.594043404957802</v>
      </c>
      <c r="K35" s="13">
        <f t="shared" si="15"/>
        <v>97272.914614319307</v>
      </c>
    </row>
    <row r="36" spans="2:11" x14ac:dyDescent="0.2">
      <c r="B36" s="9">
        <f t="shared" si="8"/>
        <v>28</v>
      </c>
      <c r="C36" s="17">
        <f t="shared" si="16"/>
        <v>7.4999999999999997E-3</v>
      </c>
      <c r="D36" s="13">
        <f t="shared" si="9"/>
        <v>795.63285833788973</v>
      </c>
      <c r="E36" s="13">
        <f t="shared" si="10"/>
        <v>729.54685960739482</v>
      </c>
      <c r="F36" s="13">
        <f t="shared" si="11"/>
        <v>66.085998730494907</v>
      </c>
      <c r="G36" s="13">
        <f t="shared" si="12"/>
        <v>97206.828615588805</v>
      </c>
      <c r="I36" s="13">
        <f t="shared" si="13"/>
        <v>0</v>
      </c>
      <c r="J36" s="13">
        <f t="shared" si="14"/>
        <v>66.085998730494907</v>
      </c>
      <c r="K36" s="13">
        <f t="shared" si="15"/>
        <v>97206.828615588805</v>
      </c>
    </row>
    <row r="37" spans="2:11" x14ac:dyDescent="0.2">
      <c r="B37" s="9">
        <f t="shared" si="8"/>
        <v>29</v>
      </c>
      <c r="C37" s="17">
        <f t="shared" si="16"/>
        <v>7.4999999999999997E-3</v>
      </c>
      <c r="D37" s="13">
        <f t="shared" si="9"/>
        <v>795.63285833788973</v>
      </c>
      <c r="E37" s="13">
        <f t="shared" si="10"/>
        <v>729.05121461691601</v>
      </c>
      <c r="F37" s="13">
        <f t="shared" si="11"/>
        <v>66.581643720973716</v>
      </c>
      <c r="G37" s="13">
        <f t="shared" si="12"/>
        <v>97140.246971867833</v>
      </c>
      <c r="I37" s="13">
        <f t="shared" si="13"/>
        <v>0</v>
      </c>
      <c r="J37" s="13">
        <f t="shared" si="14"/>
        <v>66.581643720973716</v>
      </c>
      <c r="K37" s="13">
        <f t="shared" si="15"/>
        <v>97140.246971867833</v>
      </c>
    </row>
    <row r="38" spans="2:11" x14ac:dyDescent="0.2">
      <c r="B38" s="9">
        <f t="shared" si="8"/>
        <v>30</v>
      </c>
      <c r="C38" s="17">
        <f t="shared" si="16"/>
        <v>7.4999999999999997E-3</v>
      </c>
      <c r="D38" s="13">
        <f t="shared" si="9"/>
        <v>795.63285833788973</v>
      </c>
      <c r="E38" s="13">
        <f t="shared" si="10"/>
        <v>728.55185228900871</v>
      </c>
      <c r="F38" s="13">
        <f t="shared" si="11"/>
        <v>67.081006048881022</v>
      </c>
      <c r="G38" s="13">
        <f t="shared" si="12"/>
        <v>97073.165965818946</v>
      </c>
      <c r="I38" s="13">
        <f t="shared" si="13"/>
        <v>0</v>
      </c>
      <c r="J38" s="13">
        <f t="shared" si="14"/>
        <v>67.081006048881022</v>
      </c>
      <c r="K38" s="13">
        <f t="shared" si="15"/>
        <v>97073.165965818946</v>
      </c>
    </row>
    <row r="39" spans="2:11" x14ac:dyDescent="0.2">
      <c r="B39" s="9">
        <f t="shared" si="8"/>
        <v>31</v>
      </c>
      <c r="C39" s="17">
        <f t="shared" si="16"/>
        <v>7.4999999999999997E-3</v>
      </c>
      <c r="D39" s="13">
        <f t="shared" si="9"/>
        <v>795.63285833788973</v>
      </c>
      <c r="E39" s="13">
        <f t="shared" si="10"/>
        <v>728.04874474364203</v>
      </c>
      <c r="F39" s="13">
        <f t="shared" si="11"/>
        <v>67.584113594247697</v>
      </c>
      <c r="G39" s="13">
        <f t="shared" si="12"/>
        <v>97005.581852224699</v>
      </c>
      <c r="I39" s="13">
        <f t="shared" si="13"/>
        <v>0</v>
      </c>
      <c r="J39" s="13">
        <f t="shared" si="14"/>
        <v>67.584113594247697</v>
      </c>
      <c r="K39" s="13">
        <f t="shared" si="15"/>
        <v>97005.581852224699</v>
      </c>
    </row>
    <row r="40" spans="2:11" x14ac:dyDescent="0.2">
      <c r="B40" s="9">
        <f t="shared" si="8"/>
        <v>32</v>
      </c>
      <c r="C40" s="17">
        <f t="shared" si="16"/>
        <v>7.4999999999999997E-3</v>
      </c>
      <c r="D40" s="13">
        <f t="shared" si="9"/>
        <v>795.63285833788973</v>
      </c>
      <c r="E40" s="13">
        <f t="shared" si="10"/>
        <v>727.54186389168524</v>
      </c>
      <c r="F40" s="13">
        <f t="shared" si="11"/>
        <v>68.09099444620449</v>
      </c>
      <c r="G40" s="13">
        <f t="shared" si="12"/>
        <v>96937.490857778495</v>
      </c>
      <c r="I40" s="13">
        <f t="shared" si="13"/>
        <v>0</v>
      </c>
      <c r="J40" s="13">
        <f t="shared" si="14"/>
        <v>68.09099444620449</v>
      </c>
      <c r="K40" s="13">
        <f t="shared" si="15"/>
        <v>96937.490857778495</v>
      </c>
    </row>
    <row r="41" spans="2:11" x14ac:dyDescent="0.2">
      <c r="B41" s="9">
        <f t="shared" si="8"/>
        <v>33</v>
      </c>
      <c r="C41" s="17">
        <f t="shared" si="16"/>
        <v>7.4999999999999997E-3</v>
      </c>
      <c r="D41" s="13">
        <f t="shared" si="9"/>
        <v>795.63285833788973</v>
      </c>
      <c r="E41" s="13">
        <f t="shared" si="10"/>
        <v>727.0311814333387</v>
      </c>
      <c r="F41" s="13">
        <f t="shared" si="11"/>
        <v>68.601676904551027</v>
      </c>
      <c r="G41" s="13">
        <f t="shared" si="12"/>
        <v>96868.889180873943</v>
      </c>
      <c r="I41" s="13">
        <f t="shared" si="13"/>
        <v>0</v>
      </c>
      <c r="J41" s="13">
        <f t="shared" si="14"/>
        <v>68.601676904551027</v>
      </c>
      <c r="K41" s="13">
        <f t="shared" si="15"/>
        <v>96868.889180873943</v>
      </c>
    </row>
    <row r="42" spans="2:11" x14ac:dyDescent="0.2">
      <c r="B42" s="9">
        <f t="shared" si="8"/>
        <v>34</v>
      </c>
      <c r="C42" s="17">
        <f t="shared" si="16"/>
        <v>7.4999999999999997E-3</v>
      </c>
      <c r="D42" s="13">
        <f t="shared" si="9"/>
        <v>795.63285833788973</v>
      </c>
      <c r="E42" s="13">
        <f t="shared" si="10"/>
        <v>726.51666885655459</v>
      </c>
      <c r="F42" s="13">
        <f t="shared" si="11"/>
        <v>69.116189481335141</v>
      </c>
      <c r="G42" s="13">
        <f t="shared" si="12"/>
        <v>96799.772991392601</v>
      </c>
      <c r="I42" s="13">
        <f t="shared" si="13"/>
        <v>0</v>
      </c>
      <c r="J42" s="13">
        <f t="shared" si="14"/>
        <v>69.116189481335141</v>
      </c>
      <c r="K42" s="13">
        <f t="shared" si="15"/>
        <v>96799.772991392601</v>
      </c>
    </row>
    <row r="43" spans="2:11" x14ac:dyDescent="0.2">
      <c r="B43" s="9">
        <f t="shared" si="8"/>
        <v>35</v>
      </c>
      <c r="C43" s="17">
        <f t="shared" si="16"/>
        <v>7.4999999999999997E-3</v>
      </c>
      <c r="D43" s="13">
        <f t="shared" si="9"/>
        <v>795.63285833788973</v>
      </c>
      <c r="E43" s="13">
        <f t="shared" si="10"/>
        <v>725.99829743544444</v>
      </c>
      <c r="F43" s="13">
        <f t="shared" si="11"/>
        <v>69.634560902445287</v>
      </c>
      <c r="G43" s="13">
        <f t="shared" si="12"/>
        <v>96730.138430490158</v>
      </c>
      <c r="I43" s="13">
        <f t="shared" si="13"/>
        <v>0</v>
      </c>
      <c r="J43" s="13">
        <f t="shared" si="14"/>
        <v>69.634560902445287</v>
      </c>
      <c r="K43" s="13">
        <f t="shared" si="15"/>
        <v>96730.138430490158</v>
      </c>
    </row>
    <row r="44" spans="2:11" x14ac:dyDescent="0.2">
      <c r="B44" s="9">
        <f t="shared" si="8"/>
        <v>36</v>
      </c>
      <c r="C44" s="17">
        <f t="shared" si="16"/>
        <v>7.4999999999999997E-3</v>
      </c>
      <c r="D44" s="13">
        <f t="shared" si="9"/>
        <v>795.63285833788962</v>
      </c>
      <c r="E44" s="13">
        <f t="shared" si="10"/>
        <v>725.4760382286762</v>
      </c>
      <c r="F44" s="13">
        <f t="shared" si="11"/>
        <v>70.156820109213413</v>
      </c>
      <c r="G44" s="13">
        <f t="shared" si="12"/>
        <v>96659.981610380943</v>
      </c>
      <c r="I44" s="13">
        <f t="shared" si="13"/>
        <v>0</v>
      </c>
      <c r="J44" s="13">
        <f t="shared" si="14"/>
        <v>70.156820109213413</v>
      </c>
      <c r="K44" s="13">
        <f t="shared" si="15"/>
        <v>96659.981610380943</v>
      </c>
    </row>
    <row r="45" spans="2:11" x14ac:dyDescent="0.2">
      <c r="B45" s="9">
        <f t="shared" si="8"/>
        <v>37</v>
      </c>
      <c r="C45" s="17">
        <f t="shared" si="16"/>
        <v>7.4999999999999997E-3</v>
      </c>
      <c r="D45" s="13">
        <f t="shared" si="9"/>
        <v>795.63285833788962</v>
      </c>
      <c r="E45" s="13">
        <f t="shared" si="10"/>
        <v>724.94986207785701</v>
      </c>
      <c r="F45" s="13">
        <f t="shared" si="11"/>
        <v>70.68299626003261</v>
      </c>
      <c r="G45" s="13">
        <f t="shared" si="12"/>
        <v>96589.298614120911</v>
      </c>
      <c r="I45" s="13">
        <f t="shared" si="13"/>
        <v>0</v>
      </c>
      <c r="J45" s="13">
        <f t="shared" si="14"/>
        <v>70.68299626003261</v>
      </c>
      <c r="K45" s="13">
        <f t="shared" si="15"/>
        <v>96589.298614120911</v>
      </c>
    </row>
    <row r="46" spans="2:11" x14ac:dyDescent="0.2">
      <c r="B46" s="9">
        <f t="shared" si="8"/>
        <v>38</v>
      </c>
      <c r="C46" s="17">
        <f t="shared" si="16"/>
        <v>7.4999999999999997E-3</v>
      </c>
      <c r="D46" s="13">
        <f t="shared" si="9"/>
        <v>795.63285833788962</v>
      </c>
      <c r="E46" s="13">
        <f t="shared" si="10"/>
        <v>724.41973960590678</v>
      </c>
      <c r="F46" s="13">
        <f t="shared" si="11"/>
        <v>71.213118731982831</v>
      </c>
      <c r="G46" s="13">
        <f t="shared" si="12"/>
        <v>96518.085495388921</v>
      </c>
      <c r="I46" s="13">
        <f t="shared" si="13"/>
        <v>0</v>
      </c>
      <c r="J46" s="13">
        <f t="shared" si="14"/>
        <v>71.213118731982831</v>
      </c>
      <c r="K46" s="13">
        <f t="shared" si="15"/>
        <v>96518.085495388921</v>
      </c>
    </row>
    <row r="47" spans="2:11" x14ac:dyDescent="0.2">
      <c r="B47" s="9">
        <f t="shared" si="8"/>
        <v>39</v>
      </c>
      <c r="C47" s="17">
        <f t="shared" si="16"/>
        <v>7.4999999999999997E-3</v>
      </c>
      <c r="D47" s="13">
        <f t="shared" si="9"/>
        <v>795.63285833788962</v>
      </c>
      <c r="E47" s="13">
        <f t="shared" si="10"/>
        <v>723.88564121541685</v>
      </c>
      <c r="F47" s="13">
        <f t="shared" si="11"/>
        <v>71.747217122472762</v>
      </c>
      <c r="G47" s="13">
        <f t="shared" si="12"/>
        <v>96446.338278266441</v>
      </c>
      <c r="I47" s="13">
        <f t="shared" si="13"/>
        <v>0</v>
      </c>
      <c r="J47" s="13">
        <f t="shared" si="14"/>
        <v>71.747217122472762</v>
      </c>
      <c r="K47" s="13">
        <f t="shared" si="15"/>
        <v>96446.338278266441</v>
      </c>
    </row>
    <row r="48" spans="2:11" x14ac:dyDescent="0.2">
      <c r="B48" s="9">
        <f t="shared" si="8"/>
        <v>40</v>
      </c>
      <c r="C48" s="17">
        <f t="shared" si="16"/>
        <v>7.4999999999999997E-3</v>
      </c>
      <c r="D48" s="13">
        <f t="shared" si="9"/>
        <v>795.6328583378895</v>
      </c>
      <c r="E48" s="13">
        <f t="shared" si="10"/>
        <v>723.34753708699827</v>
      </c>
      <c r="F48" s="13">
        <f t="shared" si="11"/>
        <v>72.285321250891229</v>
      </c>
      <c r="G48" s="13">
        <f t="shared" si="12"/>
        <v>96374.052957015549</v>
      </c>
      <c r="I48" s="13">
        <f t="shared" si="13"/>
        <v>0</v>
      </c>
      <c r="J48" s="13">
        <f t="shared" si="14"/>
        <v>72.285321250891229</v>
      </c>
      <c r="K48" s="13">
        <f t="shared" si="15"/>
        <v>96374.052957015549</v>
      </c>
    </row>
    <row r="49" spans="2:11" x14ac:dyDescent="0.2">
      <c r="B49" s="9">
        <f t="shared" si="8"/>
        <v>41</v>
      </c>
      <c r="C49" s="17">
        <f t="shared" si="16"/>
        <v>7.4999999999999997E-3</v>
      </c>
      <c r="D49" s="13">
        <f t="shared" si="9"/>
        <v>795.6328583378895</v>
      </c>
      <c r="E49" s="13">
        <f t="shared" si="10"/>
        <v>722.80539717761656</v>
      </c>
      <c r="F49" s="13">
        <f t="shared" si="11"/>
        <v>72.827461160272946</v>
      </c>
      <c r="G49" s="13">
        <f t="shared" si="12"/>
        <v>96301.22549585528</v>
      </c>
      <c r="I49" s="13">
        <f t="shared" si="13"/>
        <v>0</v>
      </c>
      <c r="J49" s="13">
        <f t="shared" si="14"/>
        <v>72.827461160272946</v>
      </c>
      <c r="K49" s="13">
        <f t="shared" si="15"/>
        <v>96301.22549585528</v>
      </c>
    </row>
    <row r="50" spans="2:11" x14ac:dyDescent="0.2">
      <c r="B50" s="9">
        <f t="shared" si="8"/>
        <v>42</v>
      </c>
      <c r="C50" s="17">
        <f t="shared" si="16"/>
        <v>7.4999999999999997E-3</v>
      </c>
      <c r="D50" s="13">
        <f t="shared" si="9"/>
        <v>795.63285833788962</v>
      </c>
      <c r="E50" s="13">
        <f t="shared" si="10"/>
        <v>722.25919121891457</v>
      </c>
      <c r="F50" s="13">
        <f t="shared" si="11"/>
        <v>73.37366711897505</v>
      </c>
      <c r="G50" s="13">
        <f t="shared" si="12"/>
        <v>96227.851828736311</v>
      </c>
      <c r="I50" s="13">
        <f t="shared" si="13"/>
        <v>0</v>
      </c>
      <c r="J50" s="13">
        <f t="shared" si="14"/>
        <v>73.37366711897505</v>
      </c>
      <c r="K50" s="13">
        <f t="shared" si="15"/>
        <v>96227.851828736311</v>
      </c>
    </row>
    <row r="51" spans="2:11" x14ac:dyDescent="0.2">
      <c r="B51" s="9">
        <f t="shared" si="8"/>
        <v>43</v>
      </c>
      <c r="C51" s="17">
        <f t="shared" si="16"/>
        <v>7.4999999999999997E-3</v>
      </c>
      <c r="D51" s="13">
        <f t="shared" si="9"/>
        <v>795.63285833788962</v>
      </c>
      <c r="E51" s="13">
        <f t="shared" si="10"/>
        <v>721.70888871552233</v>
      </c>
      <c r="F51" s="13">
        <f t="shared" si="11"/>
        <v>73.923969622367281</v>
      </c>
      <c r="G51" s="13">
        <f t="shared" si="12"/>
        <v>96153.927859113945</v>
      </c>
      <c r="I51" s="13">
        <f t="shared" si="13"/>
        <v>0</v>
      </c>
      <c r="J51" s="13">
        <f t="shared" si="14"/>
        <v>73.923969622367281</v>
      </c>
      <c r="K51" s="13">
        <f t="shared" si="15"/>
        <v>96153.927859113945</v>
      </c>
    </row>
    <row r="52" spans="2:11" x14ac:dyDescent="0.2">
      <c r="B52" s="9">
        <f t="shared" si="8"/>
        <v>44</v>
      </c>
      <c r="C52" s="17">
        <f t="shared" si="16"/>
        <v>7.4999999999999997E-3</v>
      </c>
      <c r="D52" s="13">
        <f t="shared" si="9"/>
        <v>795.63285833788962</v>
      </c>
      <c r="E52" s="13">
        <f t="shared" si="10"/>
        <v>721.1544589433546</v>
      </c>
      <c r="F52" s="13">
        <f t="shared" si="11"/>
        <v>74.478399394535018</v>
      </c>
      <c r="G52" s="13">
        <f t="shared" si="12"/>
        <v>96079.449459719413</v>
      </c>
      <c r="I52" s="13">
        <f t="shared" si="13"/>
        <v>0</v>
      </c>
      <c r="J52" s="13">
        <f t="shared" si="14"/>
        <v>74.478399394535018</v>
      </c>
      <c r="K52" s="13">
        <f t="shared" si="15"/>
        <v>96079.449459719413</v>
      </c>
    </row>
    <row r="53" spans="2:11" x14ac:dyDescent="0.2">
      <c r="B53" s="9">
        <f t="shared" si="8"/>
        <v>45</v>
      </c>
      <c r="C53" s="17">
        <f t="shared" si="16"/>
        <v>7.4999999999999997E-3</v>
      </c>
      <c r="D53" s="13">
        <f t="shared" si="9"/>
        <v>795.63285833788962</v>
      </c>
      <c r="E53" s="13">
        <f t="shared" si="10"/>
        <v>720.59587094789561</v>
      </c>
      <c r="F53" s="13">
        <f t="shared" si="11"/>
        <v>75.03698738999401</v>
      </c>
      <c r="G53" s="13">
        <f t="shared" si="12"/>
        <v>96004.412472329423</v>
      </c>
      <c r="I53" s="13">
        <f t="shared" si="13"/>
        <v>0</v>
      </c>
      <c r="J53" s="13">
        <f t="shared" si="14"/>
        <v>75.03698738999401</v>
      </c>
      <c r="K53" s="13">
        <f t="shared" si="15"/>
        <v>96004.412472329423</v>
      </c>
    </row>
    <row r="54" spans="2:11" x14ac:dyDescent="0.2">
      <c r="B54" s="9">
        <f t="shared" si="8"/>
        <v>46</v>
      </c>
      <c r="C54" s="17">
        <f t="shared" si="16"/>
        <v>7.4999999999999997E-3</v>
      </c>
      <c r="D54" s="13">
        <f t="shared" si="9"/>
        <v>795.63285833788973</v>
      </c>
      <c r="E54" s="13">
        <f t="shared" si="10"/>
        <v>720.03309354247062</v>
      </c>
      <c r="F54" s="13">
        <f t="shared" si="11"/>
        <v>75.599764795419105</v>
      </c>
      <c r="G54" s="13">
        <f t="shared" si="12"/>
        <v>95928.812707534002</v>
      </c>
      <c r="I54" s="13">
        <f t="shared" si="13"/>
        <v>0</v>
      </c>
      <c r="J54" s="13">
        <f t="shared" si="14"/>
        <v>75.599764795419105</v>
      </c>
      <c r="K54" s="13">
        <f t="shared" si="15"/>
        <v>95928.812707534002</v>
      </c>
    </row>
    <row r="55" spans="2:11" x14ac:dyDescent="0.2">
      <c r="B55" s="9">
        <f t="shared" si="8"/>
        <v>47</v>
      </c>
      <c r="C55" s="17">
        <f t="shared" si="16"/>
        <v>7.4999999999999997E-3</v>
      </c>
      <c r="D55" s="13">
        <f t="shared" si="9"/>
        <v>795.63285833788962</v>
      </c>
      <c r="E55" s="13">
        <f t="shared" si="10"/>
        <v>719.46609530650494</v>
      </c>
      <c r="F55" s="13">
        <f t="shared" si="11"/>
        <v>76.166763031384676</v>
      </c>
      <c r="G55" s="13">
        <f t="shared" si="12"/>
        <v>95852.645944502612</v>
      </c>
      <c r="I55" s="13">
        <f t="shared" si="13"/>
        <v>0</v>
      </c>
      <c r="J55" s="13">
        <f t="shared" si="14"/>
        <v>76.166763031384676</v>
      </c>
      <c r="K55" s="13">
        <f t="shared" si="15"/>
        <v>95852.645944502612</v>
      </c>
    </row>
    <row r="56" spans="2:11" x14ac:dyDescent="0.2">
      <c r="B56" s="9">
        <f t="shared" si="8"/>
        <v>48</v>
      </c>
      <c r="C56" s="17">
        <f t="shared" si="16"/>
        <v>7.4999999999999997E-3</v>
      </c>
      <c r="D56" s="13">
        <f t="shared" si="9"/>
        <v>795.63285833788962</v>
      </c>
      <c r="E56" s="13">
        <f t="shared" si="10"/>
        <v>718.89484458376955</v>
      </c>
      <c r="F56" s="13">
        <f t="shared" si="11"/>
        <v>76.738013754120061</v>
      </c>
      <c r="G56" s="13">
        <f t="shared" si="12"/>
        <v>95775.907930748494</v>
      </c>
      <c r="I56" s="13">
        <f t="shared" si="13"/>
        <v>0</v>
      </c>
      <c r="J56" s="13">
        <f t="shared" si="14"/>
        <v>76.738013754120061</v>
      </c>
      <c r="K56" s="13">
        <f t="shared" si="15"/>
        <v>95775.907930748494</v>
      </c>
    </row>
    <row r="57" spans="2:11" x14ac:dyDescent="0.2">
      <c r="B57" s="9">
        <f t="shared" si="8"/>
        <v>49</v>
      </c>
      <c r="C57" s="17">
        <v>5.0000000000000001E-3</v>
      </c>
      <c r="D57" s="13">
        <f t="shared" si="9"/>
        <v>606.90989475451158</v>
      </c>
      <c r="E57" s="13">
        <f t="shared" si="10"/>
        <v>478.87953965374248</v>
      </c>
      <c r="F57" s="13">
        <f t="shared" si="11"/>
        <v>128.0303551007691</v>
      </c>
      <c r="G57" s="13">
        <f t="shared" si="12"/>
        <v>95647.877575647726</v>
      </c>
      <c r="I57" s="13">
        <f t="shared" si="13"/>
        <v>0</v>
      </c>
      <c r="J57" s="13">
        <f t="shared" si="14"/>
        <v>128.0303551007691</v>
      </c>
      <c r="K57" s="13">
        <f t="shared" si="15"/>
        <v>95647.877575647726</v>
      </c>
    </row>
    <row r="58" spans="2:11" x14ac:dyDescent="0.2">
      <c r="B58" s="9">
        <f t="shared" si="8"/>
        <v>50</v>
      </c>
      <c r="C58" s="17">
        <v>5.0000000000000001E-3</v>
      </c>
      <c r="D58" s="13">
        <f t="shared" si="9"/>
        <v>606.9098947545117</v>
      </c>
      <c r="E58" s="13">
        <f t="shared" si="10"/>
        <v>478.23938787823863</v>
      </c>
      <c r="F58" s="13">
        <f t="shared" si="11"/>
        <v>128.67050687627307</v>
      </c>
      <c r="G58" s="13">
        <f t="shared" si="12"/>
        <v>95519.207068771459</v>
      </c>
      <c r="I58" s="13">
        <f t="shared" si="13"/>
        <v>0</v>
      </c>
      <c r="J58" s="13">
        <f t="shared" si="14"/>
        <v>128.67050687627307</v>
      </c>
      <c r="K58" s="13">
        <f t="shared" si="15"/>
        <v>95519.207068771459</v>
      </c>
    </row>
    <row r="59" spans="2:11" x14ac:dyDescent="0.2">
      <c r="B59" s="9">
        <f t="shared" si="8"/>
        <v>51</v>
      </c>
      <c r="C59" s="17">
        <v>5.0000000000000001E-3</v>
      </c>
      <c r="D59" s="13">
        <f t="shared" si="9"/>
        <v>606.9098947545117</v>
      </c>
      <c r="E59" s="13">
        <f t="shared" si="10"/>
        <v>477.5960353438573</v>
      </c>
      <c r="F59" s="13">
        <f t="shared" si="11"/>
        <v>129.3138594106544</v>
      </c>
      <c r="G59" s="13">
        <f t="shared" si="12"/>
        <v>95389.893209360802</v>
      </c>
      <c r="I59" s="13">
        <f t="shared" si="13"/>
        <v>0</v>
      </c>
      <c r="J59" s="13">
        <f t="shared" si="14"/>
        <v>129.3138594106544</v>
      </c>
      <c r="K59" s="13">
        <f t="shared" si="15"/>
        <v>95389.893209360802</v>
      </c>
    </row>
    <row r="60" spans="2:11" x14ac:dyDescent="0.2">
      <c r="B60" s="9">
        <f t="shared" si="8"/>
        <v>52</v>
      </c>
      <c r="C60" s="17">
        <v>5.0000000000000001E-3</v>
      </c>
      <c r="D60" s="13">
        <f t="shared" si="9"/>
        <v>606.9098947545117</v>
      </c>
      <c r="E60" s="13">
        <f t="shared" si="10"/>
        <v>476.94946604680399</v>
      </c>
      <c r="F60" s="13">
        <f t="shared" si="11"/>
        <v>129.96042870770771</v>
      </c>
      <c r="G60" s="13">
        <f t="shared" si="12"/>
        <v>95259.932780653093</v>
      </c>
      <c r="I60" s="13">
        <f t="shared" si="13"/>
        <v>0</v>
      </c>
      <c r="J60" s="13">
        <f t="shared" si="14"/>
        <v>129.96042870770771</v>
      </c>
      <c r="K60" s="13">
        <f t="shared" si="15"/>
        <v>95259.932780653093</v>
      </c>
    </row>
    <row r="61" spans="2:11" x14ac:dyDescent="0.2">
      <c r="B61" s="9">
        <f t="shared" si="8"/>
        <v>53</v>
      </c>
      <c r="C61" s="17">
        <v>5.0000000000000001E-3</v>
      </c>
      <c r="D61" s="13">
        <f t="shared" si="9"/>
        <v>606.90989475451158</v>
      </c>
      <c r="E61" s="13">
        <f t="shared" si="10"/>
        <v>476.29966390326547</v>
      </c>
      <c r="F61" s="13">
        <f t="shared" si="11"/>
        <v>130.61023085124611</v>
      </c>
      <c r="G61" s="13">
        <f t="shared" si="12"/>
        <v>95129.322549801844</v>
      </c>
      <c r="I61" s="13">
        <f t="shared" si="13"/>
        <v>0</v>
      </c>
      <c r="J61" s="13">
        <f t="shared" si="14"/>
        <v>130.61023085124611</v>
      </c>
      <c r="K61" s="13">
        <f t="shared" si="15"/>
        <v>95129.322549801844</v>
      </c>
    </row>
    <row r="62" spans="2:11" x14ac:dyDescent="0.2">
      <c r="B62" s="9">
        <f t="shared" si="8"/>
        <v>54</v>
      </c>
      <c r="C62" s="17">
        <v>5.0000000000000001E-3</v>
      </c>
      <c r="D62" s="13">
        <f t="shared" si="9"/>
        <v>606.9098947545117</v>
      </c>
      <c r="E62" s="13">
        <f t="shared" si="10"/>
        <v>475.64661274900925</v>
      </c>
      <c r="F62" s="13">
        <f t="shared" si="11"/>
        <v>131.26328200550245</v>
      </c>
      <c r="G62" s="13">
        <f t="shared" si="12"/>
        <v>94998.059267796343</v>
      </c>
      <c r="I62" s="13">
        <f t="shared" si="13"/>
        <v>0</v>
      </c>
      <c r="J62" s="13">
        <f t="shared" si="14"/>
        <v>131.26328200550245</v>
      </c>
      <c r="K62" s="13">
        <f t="shared" si="15"/>
        <v>94998.059267796343</v>
      </c>
    </row>
    <row r="63" spans="2:11" x14ac:dyDescent="0.2">
      <c r="B63" s="9">
        <f t="shared" si="8"/>
        <v>55</v>
      </c>
      <c r="C63" s="17">
        <v>5.0000000000000001E-3</v>
      </c>
      <c r="D63" s="13">
        <f t="shared" si="9"/>
        <v>606.9098947545117</v>
      </c>
      <c r="E63" s="13">
        <f t="shared" si="10"/>
        <v>474.99029633898175</v>
      </c>
      <c r="F63" s="13">
        <f t="shared" si="11"/>
        <v>131.91959841552995</v>
      </c>
      <c r="G63" s="13">
        <f t="shared" si="12"/>
        <v>94866.13966938082</v>
      </c>
      <c r="I63" s="13">
        <f t="shared" si="13"/>
        <v>0</v>
      </c>
      <c r="J63" s="13">
        <f t="shared" si="14"/>
        <v>131.91959841552995</v>
      </c>
      <c r="K63" s="13">
        <f t="shared" si="15"/>
        <v>94866.13966938082</v>
      </c>
    </row>
    <row r="64" spans="2:11" x14ac:dyDescent="0.2">
      <c r="B64" s="9">
        <f t="shared" si="8"/>
        <v>56</v>
      </c>
      <c r="C64" s="17">
        <v>5.0000000000000001E-3</v>
      </c>
      <c r="D64" s="13">
        <f t="shared" si="9"/>
        <v>606.9098947545117</v>
      </c>
      <c r="E64" s="13">
        <f t="shared" si="10"/>
        <v>474.33069834690411</v>
      </c>
      <c r="F64" s="13">
        <f t="shared" si="11"/>
        <v>132.57919640760758</v>
      </c>
      <c r="G64" s="13">
        <f t="shared" si="12"/>
        <v>94733.560472973215</v>
      </c>
      <c r="I64" s="13">
        <f t="shared" si="13"/>
        <v>0</v>
      </c>
      <c r="J64" s="13">
        <f t="shared" si="14"/>
        <v>132.57919640760758</v>
      </c>
      <c r="K64" s="13">
        <f t="shared" si="15"/>
        <v>94733.560472973215</v>
      </c>
    </row>
    <row r="65" spans="2:11" x14ac:dyDescent="0.2">
      <c r="B65" s="9">
        <f t="shared" si="8"/>
        <v>57</v>
      </c>
      <c r="C65" s="17">
        <v>5.0000000000000001E-3</v>
      </c>
      <c r="D65" s="13">
        <f t="shared" si="9"/>
        <v>606.90989475451181</v>
      </c>
      <c r="E65" s="13">
        <f t="shared" si="10"/>
        <v>473.66780236486608</v>
      </c>
      <c r="F65" s="13">
        <f t="shared" si="11"/>
        <v>133.24209238964573</v>
      </c>
      <c r="G65" s="13">
        <f t="shared" si="12"/>
        <v>94600.318380583572</v>
      </c>
      <c r="I65" s="13">
        <f t="shared" si="13"/>
        <v>0</v>
      </c>
      <c r="J65" s="13">
        <f t="shared" si="14"/>
        <v>133.24209238964573</v>
      </c>
      <c r="K65" s="13">
        <f t="shared" si="15"/>
        <v>94600.318380583572</v>
      </c>
    </row>
    <row r="66" spans="2:11" x14ac:dyDescent="0.2">
      <c r="B66" s="9">
        <f t="shared" si="8"/>
        <v>58</v>
      </c>
      <c r="C66" s="17">
        <v>5.0000000000000001E-3</v>
      </c>
      <c r="D66" s="13">
        <f t="shared" si="9"/>
        <v>606.90989475451181</v>
      </c>
      <c r="E66" s="13">
        <f t="shared" si="10"/>
        <v>473.00159190291788</v>
      </c>
      <c r="F66" s="13">
        <f t="shared" si="11"/>
        <v>133.90830285159393</v>
      </c>
      <c r="G66" s="13">
        <f t="shared" si="12"/>
        <v>94466.410077731984</v>
      </c>
      <c r="I66" s="13">
        <f t="shared" si="13"/>
        <v>0</v>
      </c>
      <c r="J66" s="13">
        <f t="shared" si="14"/>
        <v>133.90830285159393</v>
      </c>
      <c r="K66" s="13">
        <f t="shared" si="15"/>
        <v>94466.410077731984</v>
      </c>
    </row>
    <row r="67" spans="2:11" x14ac:dyDescent="0.2">
      <c r="B67" s="9">
        <f t="shared" si="8"/>
        <v>59</v>
      </c>
      <c r="C67" s="17">
        <v>5.0000000000000001E-3</v>
      </c>
      <c r="D67" s="13">
        <f t="shared" si="9"/>
        <v>606.90989475451181</v>
      </c>
      <c r="E67" s="13">
        <f t="shared" si="10"/>
        <v>472.33205038865992</v>
      </c>
      <c r="F67" s="13">
        <f t="shared" si="11"/>
        <v>134.57784436585189</v>
      </c>
      <c r="G67" s="13">
        <f t="shared" si="12"/>
        <v>94331.832233366134</v>
      </c>
      <c r="I67" s="13">
        <f t="shared" si="13"/>
        <v>0</v>
      </c>
      <c r="J67" s="13">
        <f t="shared" si="14"/>
        <v>134.57784436585189</v>
      </c>
      <c r="K67" s="13">
        <f t="shared" si="15"/>
        <v>94331.832233366134</v>
      </c>
    </row>
    <row r="68" spans="2:11" x14ac:dyDescent="0.2">
      <c r="B68" s="9">
        <f t="shared" si="8"/>
        <v>60</v>
      </c>
      <c r="C68" s="17">
        <v>5.0000000000000001E-3</v>
      </c>
      <c r="D68" s="13">
        <f t="shared" si="9"/>
        <v>606.90989475451181</v>
      </c>
      <c r="E68" s="13">
        <f t="shared" si="10"/>
        <v>471.6591611668307</v>
      </c>
      <c r="F68" s="13">
        <f t="shared" si="11"/>
        <v>135.25073358768111</v>
      </c>
      <c r="G68" s="13">
        <f t="shared" si="12"/>
        <v>94196.581499778447</v>
      </c>
      <c r="I68" s="13">
        <f t="shared" si="13"/>
        <v>0</v>
      </c>
      <c r="J68" s="13">
        <f t="shared" si="14"/>
        <v>135.25073358768111</v>
      </c>
      <c r="K68" s="13">
        <f t="shared" si="15"/>
        <v>94196.581499778447</v>
      </c>
    </row>
    <row r="69" spans="2:11" x14ac:dyDescent="0.2">
      <c r="B69" s="9">
        <f t="shared" si="8"/>
        <v>61</v>
      </c>
      <c r="C69" s="17">
        <v>5.0000000000000001E-3</v>
      </c>
      <c r="D69" s="13">
        <f t="shared" si="9"/>
        <v>606.90989475451181</v>
      </c>
      <c r="E69" s="13">
        <f t="shared" si="10"/>
        <v>470.98290749889225</v>
      </c>
      <c r="F69" s="13">
        <f t="shared" si="11"/>
        <v>135.92698725561957</v>
      </c>
      <c r="G69" s="13">
        <f t="shared" si="12"/>
        <v>94060.654512522829</v>
      </c>
      <c r="I69" s="13">
        <f t="shared" si="13"/>
        <v>0</v>
      </c>
      <c r="J69" s="13">
        <f t="shared" si="14"/>
        <v>135.92698725561957</v>
      </c>
      <c r="K69" s="13">
        <f t="shared" si="15"/>
        <v>94060.654512522829</v>
      </c>
    </row>
    <row r="70" spans="2:11" x14ac:dyDescent="0.2">
      <c r="B70" s="9">
        <f t="shared" si="8"/>
        <v>62</v>
      </c>
      <c r="C70" s="17">
        <v>5.0000000000000001E-3</v>
      </c>
      <c r="D70" s="13">
        <f t="shared" si="9"/>
        <v>606.90989475451181</v>
      </c>
      <c r="E70" s="13">
        <f t="shared" si="10"/>
        <v>470.30327256261415</v>
      </c>
      <c r="F70" s="13">
        <f t="shared" si="11"/>
        <v>136.60662219189766</v>
      </c>
      <c r="G70" s="13">
        <f t="shared" si="12"/>
        <v>93924.047890330927</v>
      </c>
      <c r="I70" s="13">
        <f t="shared" si="13"/>
        <v>0</v>
      </c>
      <c r="J70" s="13">
        <f t="shared" si="14"/>
        <v>136.60662219189766</v>
      </c>
      <c r="K70" s="13">
        <f t="shared" si="15"/>
        <v>93924.047890330927</v>
      </c>
    </row>
    <row r="71" spans="2:11" x14ac:dyDescent="0.2">
      <c r="B71" s="9">
        <f t="shared" si="8"/>
        <v>63</v>
      </c>
      <c r="C71" s="17">
        <v>5.0000000000000001E-3</v>
      </c>
      <c r="D71" s="13">
        <f t="shared" si="9"/>
        <v>606.90989475451181</v>
      </c>
      <c r="E71" s="13">
        <f t="shared" si="10"/>
        <v>469.62023945165464</v>
      </c>
      <c r="F71" s="13">
        <f t="shared" si="11"/>
        <v>137.28965530285717</v>
      </c>
      <c r="G71" s="13">
        <f t="shared" si="12"/>
        <v>93786.758235028072</v>
      </c>
      <c r="I71" s="13">
        <f t="shared" si="13"/>
        <v>0</v>
      </c>
      <c r="J71" s="13">
        <f t="shared" si="14"/>
        <v>137.28965530285717</v>
      </c>
      <c r="K71" s="13">
        <f t="shared" si="15"/>
        <v>93786.758235028072</v>
      </c>
    </row>
    <row r="72" spans="2:11" x14ac:dyDescent="0.2">
      <c r="B72" s="9">
        <f t="shared" si="8"/>
        <v>64</v>
      </c>
      <c r="C72" s="17">
        <v>5.0000000000000001E-3</v>
      </c>
      <c r="D72" s="13">
        <f t="shared" si="9"/>
        <v>606.90989475451181</v>
      </c>
      <c r="E72" s="13">
        <f t="shared" si="10"/>
        <v>468.93379117514036</v>
      </c>
      <c r="F72" s="13">
        <f t="shared" si="11"/>
        <v>137.97610357937145</v>
      </c>
      <c r="G72" s="13">
        <f t="shared" si="12"/>
        <v>93648.782131448694</v>
      </c>
      <c r="I72" s="13">
        <f t="shared" si="13"/>
        <v>0</v>
      </c>
      <c r="J72" s="13">
        <f t="shared" si="14"/>
        <v>137.97610357937145</v>
      </c>
      <c r="K72" s="13">
        <f t="shared" si="15"/>
        <v>93648.782131448694</v>
      </c>
    </row>
    <row r="73" spans="2:11" x14ac:dyDescent="0.2">
      <c r="B73" s="9">
        <f t="shared" si="8"/>
        <v>65</v>
      </c>
      <c r="C73" s="17">
        <v>5.0000000000000001E-3</v>
      </c>
      <c r="D73" s="13">
        <f t="shared" si="9"/>
        <v>606.90989475451181</v>
      </c>
      <c r="E73" s="13">
        <f t="shared" si="10"/>
        <v>468.24391065724348</v>
      </c>
      <c r="F73" s="13">
        <f t="shared" si="11"/>
        <v>138.66598409726834</v>
      </c>
      <c r="G73" s="13">
        <f t="shared" si="12"/>
        <v>93510.116147351422</v>
      </c>
      <c r="I73" s="13">
        <f t="shared" si="13"/>
        <v>0</v>
      </c>
      <c r="J73" s="13">
        <f t="shared" si="14"/>
        <v>138.66598409726834</v>
      </c>
      <c r="K73" s="13">
        <f t="shared" si="15"/>
        <v>93510.116147351422</v>
      </c>
    </row>
    <row r="74" spans="2:11" x14ac:dyDescent="0.2">
      <c r="B74" s="9">
        <f t="shared" si="8"/>
        <v>66</v>
      </c>
      <c r="C74" s="17">
        <v>5.0000000000000001E-3</v>
      </c>
      <c r="D74" s="13">
        <f t="shared" si="9"/>
        <v>606.90989475451181</v>
      </c>
      <c r="E74" s="13">
        <f t="shared" si="10"/>
        <v>467.55058073675713</v>
      </c>
      <c r="F74" s="13">
        <f t="shared" si="11"/>
        <v>139.35931401775468</v>
      </c>
      <c r="G74" s="13">
        <f t="shared" si="12"/>
        <v>93370.756833333668</v>
      </c>
      <c r="I74" s="13">
        <f t="shared" si="13"/>
        <v>0</v>
      </c>
      <c r="J74" s="13">
        <f t="shared" si="14"/>
        <v>139.35931401775468</v>
      </c>
      <c r="K74" s="13">
        <f t="shared" si="15"/>
        <v>93370.756833333668</v>
      </c>
    </row>
    <row r="75" spans="2:11" x14ac:dyDescent="0.2">
      <c r="B75" s="9">
        <f t="shared" si="8"/>
        <v>67</v>
      </c>
      <c r="C75" s="17">
        <v>5.0000000000000001E-3</v>
      </c>
      <c r="D75" s="13">
        <f t="shared" si="9"/>
        <v>606.9098947545117</v>
      </c>
      <c r="E75" s="13">
        <f t="shared" si="10"/>
        <v>466.85378416666833</v>
      </c>
      <c r="F75" s="13">
        <f t="shared" si="11"/>
        <v>140.05611058784336</v>
      </c>
      <c r="G75" s="13">
        <f t="shared" si="12"/>
        <v>93230.700722745823</v>
      </c>
      <c r="I75" s="13">
        <f t="shared" si="13"/>
        <v>0</v>
      </c>
      <c r="J75" s="13">
        <f t="shared" si="14"/>
        <v>140.05611058784336</v>
      </c>
      <c r="K75" s="13">
        <f t="shared" si="15"/>
        <v>93230.700722745823</v>
      </c>
    </row>
    <row r="76" spans="2:11" x14ac:dyDescent="0.2">
      <c r="B76" s="9">
        <f t="shared" si="8"/>
        <v>68</v>
      </c>
      <c r="C76" s="17">
        <v>5.0000000000000001E-3</v>
      </c>
      <c r="D76" s="13">
        <f t="shared" si="9"/>
        <v>606.9098947545117</v>
      </c>
      <c r="E76" s="13">
        <f t="shared" si="10"/>
        <v>466.15350361372913</v>
      </c>
      <c r="F76" s="13">
        <f t="shared" si="11"/>
        <v>140.75639114078257</v>
      </c>
      <c r="G76" s="13">
        <f t="shared" si="12"/>
        <v>93089.944331605046</v>
      </c>
      <c r="I76" s="13">
        <f t="shared" si="13"/>
        <v>0</v>
      </c>
      <c r="J76" s="13">
        <f t="shared" si="14"/>
        <v>140.75639114078257</v>
      </c>
      <c r="K76" s="13">
        <f t="shared" si="15"/>
        <v>93089.944331605046</v>
      </c>
    </row>
    <row r="77" spans="2:11" x14ac:dyDescent="0.2">
      <c r="B77" s="9">
        <f t="shared" si="8"/>
        <v>69</v>
      </c>
      <c r="C77" s="17">
        <v>5.0000000000000001E-3</v>
      </c>
      <c r="D77" s="13">
        <f t="shared" si="9"/>
        <v>606.90989475451181</v>
      </c>
      <c r="E77" s="13">
        <f t="shared" si="10"/>
        <v>465.44972165802523</v>
      </c>
      <c r="F77" s="13">
        <f t="shared" si="11"/>
        <v>141.46017309648659</v>
      </c>
      <c r="G77" s="13">
        <f t="shared" si="12"/>
        <v>92948.484158508552</v>
      </c>
      <c r="I77" s="13">
        <f t="shared" si="13"/>
        <v>0</v>
      </c>
      <c r="J77" s="13">
        <f t="shared" si="14"/>
        <v>141.46017309648659</v>
      </c>
      <c r="K77" s="13">
        <f t="shared" si="15"/>
        <v>92948.484158508552</v>
      </c>
    </row>
    <row r="78" spans="2:11" x14ac:dyDescent="0.2">
      <c r="B78" s="9">
        <f t="shared" si="8"/>
        <v>70</v>
      </c>
      <c r="C78" s="17">
        <v>5.0000000000000001E-3</v>
      </c>
      <c r="D78" s="13">
        <f t="shared" si="9"/>
        <v>606.9098947545117</v>
      </c>
      <c r="E78" s="13">
        <f t="shared" si="10"/>
        <v>464.74242079254276</v>
      </c>
      <c r="F78" s="13">
        <f t="shared" si="11"/>
        <v>142.16747396196894</v>
      </c>
      <c r="G78" s="13">
        <f t="shared" si="12"/>
        <v>92806.316684546589</v>
      </c>
      <c r="I78" s="13">
        <f t="shared" si="13"/>
        <v>0</v>
      </c>
      <c r="J78" s="13">
        <f t="shared" si="14"/>
        <v>142.16747396196894</v>
      </c>
      <c r="K78" s="13">
        <f t="shared" si="15"/>
        <v>92806.316684546589</v>
      </c>
    </row>
    <row r="79" spans="2:11" x14ac:dyDescent="0.2">
      <c r="B79" s="9">
        <f t="shared" si="8"/>
        <v>71</v>
      </c>
      <c r="C79" s="17">
        <v>5.0000000000000001E-3</v>
      </c>
      <c r="D79" s="13">
        <f t="shared" si="9"/>
        <v>606.9098947545117</v>
      </c>
      <c r="E79" s="13">
        <f t="shared" si="10"/>
        <v>464.03158342273298</v>
      </c>
      <c r="F79" s="13">
        <f t="shared" si="11"/>
        <v>142.87831133177872</v>
      </c>
      <c r="G79" s="13">
        <f t="shared" si="12"/>
        <v>92663.438373214813</v>
      </c>
      <c r="I79" s="13">
        <f t="shared" si="13"/>
        <v>0</v>
      </c>
      <c r="J79" s="13">
        <f t="shared" si="14"/>
        <v>142.87831133177872</v>
      </c>
      <c r="K79" s="13">
        <f t="shared" si="15"/>
        <v>92663.438373214813</v>
      </c>
    </row>
    <row r="80" spans="2:11" x14ac:dyDescent="0.2">
      <c r="B80" s="9">
        <f t="shared" si="8"/>
        <v>72</v>
      </c>
      <c r="C80" s="17">
        <v>5.0000000000000001E-3</v>
      </c>
      <c r="D80" s="13">
        <f t="shared" si="9"/>
        <v>606.90989475451181</v>
      </c>
      <c r="E80" s="13">
        <f t="shared" si="10"/>
        <v>463.3171918660741</v>
      </c>
      <c r="F80" s="13">
        <f t="shared" si="11"/>
        <v>143.59270288843771</v>
      </c>
      <c r="G80" s="13">
        <f t="shared" si="12"/>
        <v>92519.84567032638</v>
      </c>
      <c r="I80" s="13">
        <f t="shared" si="13"/>
        <v>0</v>
      </c>
      <c r="J80" s="13">
        <f t="shared" si="14"/>
        <v>143.59270288843771</v>
      </c>
      <c r="K80" s="13">
        <f t="shared" si="15"/>
        <v>92519.84567032638</v>
      </c>
    </row>
    <row r="81" spans="2:11" x14ac:dyDescent="0.2">
      <c r="B81" s="9">
        <f t="shared" si="8"/>
        <v>73</v>
      </c>
      <c r="C81" s="17">
        <v>5.0000000000000001E-3</v>
      </c>
      <c r="D81" s="13">
        <f t="shared" si="9"/>
        <v>606.90989475451181</v>
      </c>
      <c r="E81" s="13">
        <f t="shared" si="10"/>
        <v>462.59922835163189</v>
      </c>
      <c r="F81" s="13">
        <f t="shared" si="11"/>
        <v>144.31066640287992</v>
      </c>
      <c r="G81" s="13">
        <f t="shared" si="12"/>
        <v>92375.535003923505</v>
      </c>
      <c r="I81" s="13">
        <f t="shared" si="13"/>
        <v>0</v>
      </c>
      <c r="J81" s="13">
        <f t="shared" si="14"/>
        <v>144.31066640287992</v>
      </c>
      <c r="K81" s="13">
        <f t="shared" si="15"/>
        <v>92375.535003923505</v>
      </c>
    </row>
    <row r="82" spans="2:11" x14ac:dyDescent="0.2">
      <c r="B82" s="9">
        <f t="shared" si="8"/>
        <v>74</v>
      </c>
      <c r="C82" s="17">
        <v>5.0000000000000001E-3</v>
      </c>
      <c r="D82" s="13">
        <f t="shared" si="9"/>
        <v>606.90989475451181</v>
      </c>
      <c r="E82" s="13">
        <f t="shared" si="10"/>
        <v>461.87767501961753</v>
      </c>
      <c r="F82" s="13">
        <f t="shared" si="11"/>
        <v>145.03221973489428</v>
      </c>
      <c r="G82" s="13">
        <f t="shared" si="12"/>
        <v>92230.502784188604</v>
      </c>
      <c r="I82" s="13">
        <f t="shared" si="13"/>
        <v>0</v>
      </c>
      <c r="J82" s="13">
        <f t="shared" si="14"/>
        <v>145.03221973489428</v>
      </c>
      <c r="K82" s="13">
        <f t="shared" si="15"/>
        <v>92230.502784188604</v>
      </c>
    </row>
    <row r="83" spans="2:11" x14ac:dyDescent="0.2">
      <c r="B83" s="9">
        <f t="shared" si="8"/>
        <v>75</v>
      </c>
      <c r="C83" s="17">
        <v>5.0000000000000001E-3</v>
      </c>
      <c r="D83" s="13">
        <f t="shared" si="9"/>
        <v>606.90989475451181</v>
      </c>
      <c r="E83" s="13">
        <f t="shared" si="10"/>
        <v>461.15251392094302</v>
      </c>
      <c r="F83" s="13">
        <f t="shared" si="11"/>
        <v>145.75738083356879</v>
      </c>
      <c r="G83" s="13">
        <f t="shared" si="12"/>
        <v>92084.745403355031</v>
      </c>
      <c r="I83" s="13">
        <f t="shared" si="13"/>
        <v>0</v>
      </c>
      <c r="J83" s="13">
        <f t="shared" si="14"/>
        <v>145.75738083356879</v>
      </c>
      <c r="K83" s="13">
        <f t="shared" si="15"/>
        <v>92084.745403355031</v>
      </c>
    </row>
    <row r="84" spans="2:11" x14ac:dyDescent="0.2">
      <c r="B84" s="9">
        <f t="shared" si="8"/>
        <v>76</v>
      </c>
      <c r="C84" s="17">
        <v>5.0000000000000001E-3</v>
      </c>
      <c r="D84" s="13">
        <f t="shared" si="9"/>
        <v>606.9098947545117</v>
      </c>
      <c r="E84" s="13">
        <f t="shared" si="10"/>
        <v>460.42372701677516</v>
      </c>
      <c r="F84" s="13">
        <f t="shared" si="11"/>
        <v>146.48616773773654</v>
      </c>
      <c r="G84" s="13">
        <f t="shared" si="12"/>
        <v>91938.259235617297</v>
      </c>
      <c r="I84" s="13">
        <f t="shared" si="13"/>
        <v>0</v>
      </c>
      <c r="J84" s="13">
        <f t="shared" si="14"/>
        <v>146.48616773773654</v>
      </c>
      <c r="K84" s="13">
        <f t="shared" si="15"/>
        <v>91938.259235617297</v>
      </c>
    </row>
    <row r="85" spans="2:11" x14ac:dyDescent="0.2">
      <c r="B85" s="9">
        <f t="shared" si="8"/>
        <v>77</v>
      </c>
      <c r="C85" s="17">
        <v>5.0000000000000001E-3</v>
      </c>
      <c r="D85" s="13">
        <f t="shared" si="9"/>
        <v>606.9098947545117</v>
      </c>
      <c r="E85" s="13">
        <f t="shared" si="10"/>
        <v>459.69129617808647</v>
      </c>
      <c r="F85" s="13">
        <f t="shared" si="11"/>
        <v>147.21859857642522</v>
      </c>
      <c r="G85" s="13">
        <f t="shared" si="12"/>
        <v>91791.040637040875</v>
      </c>
      <c r="I85" s="13">
        <f t="shared" si="13"/>
        <v>0</v>
      </c>
      <c r="J85" s="13">
        <f t="shared" si="14"/>
        <v>147.21859857642522</v>
      </c>
      <c r="K85" s="13">
        <f t="shared" si="15"/>
        <v>91791.040637040875</v>
      </c>
    </row>
    <row r="86" spans="2:11" x14ac:dyDescent="0.2">
      <c r="B86" s="9">
        <f t="shared" si="8"/>
        <v>78</v>
      </c>
      <c r="C86" s="17">
        <v>5.0000000000000001E-3</v>
      </c>
      <c r="D86" s="13">
        <f t="shared" si="9"/>
        <v>606.90989475451181</v>
      </c>
      <c r="E86" s="13">
        <f t="shared" si="10"/>
        <v>458.95520318520437</v>
      </c>
      <c r="F86" s="13">
        <f t="shared" si="11"/>
        <v>147.95469156930744</v>
      </c>
      <c r="G86" s="13">
        <f t="shared" si="12"/>
        <v>91643.085945471568</v>
      </c>
      <c r="I86" s="13">
        <f t="shared" si="13"/>
        <v>0</v>
      </c>
      <c r="J86" s="13">
        <f t="shared" si="14"/>
        <v>147.95469156930744</v>
      </c>
      <c r="K86" s="13">
        <f t="shared" si="15"/>
        <v>91643.085945471568</v>
      </c>
    </row>
    <row r="87" spans="2:11" x14ac:dyDescent="0.2">
      <c r="B87" s="9">
        <f t="shared" si="8"/>
        <v>79</v>
      </c>
      <c r="C87" s="17">
        <v>5.0000000000000001E-3</v>
      </c>
      <c r="D87" s="13">
        <f t="shared" si="9"/>
        <v>606.9098947545117</v>
      </c>
      <c r="E87" s="13">
        <f t="shared" si="10"/>
        <v>458.21542972735784</v>
      </c>
      <c r="F87" s="13">
        <f t="shared" si="11"/>
        <v>148.69446502715385</v>
      </c>
      <c r="G87" s="13">
        <f t="shared" si="12"/>
        <v>91494.391480444421</v>
      </c>
      <c r="I87" s="13">
        <f t="shared" si="13"/>
        <v>0</v>
      </c>
      <c r="J87" s="13">
        <f t="shared" si="14"/>
        <v>148.69446502715385</v>
      </c>
      <c r="K87" s="13">
        <f t="shared" si="15"/>
        <v>91494.391480444421</v>
      </c>
    </row>
    <row r="88" spans="2:11" x14ac:dyDescent="0.2">
      <c r="B88" s="9">
        <f t="shared" si="8"/>
        <v>80</v>
      </c>
      <c r="C88" s="17">
        <v>5.0000000000000001E-3</v>
      </c>
      <c r="D88" s="13">
        <f t="shared" si="9"/>
        <v>606.90989475451192</v>
      </c>
      <c r="E88" s="13">
        <f t="shared" si="10"/>
        <v>457.47195740222213</v>
      </c>
      <c r="F88" s="13">
        <f t="shared" si="11"/>
        <v>149.43793735228979</v>
      </c>
      <c r="G88" s="13">
        <f t="shared" si="12"/>
        <v>91344.953543092124</v>
      </c>
      <c r="I88" s="13">
        <f t="shared" si="13"/>
        <v>0</v>
      </c>
      <c r="J88" s="13">
        <f t="shared" si="14"/>
        <v>149.43793735228979</v>
      </c>
      <c r="K88" s="13">
        <f t="shared" si="15"/>
        <v>91344.953543092124</v>
      </c>
    </row>
    <row r="89" spans="2:11" x14ac:dyDescent="0.2">
      <c r="B89" s="9">
        <f t="shared" si="8"/>
        <v>81</v>
      </c>
      <c r="C89" s="17">
        <v>5.0000000000000001E-3</v>
      </c>
      <c r="D89" s="13">
        <f t="shared" si="9"/>
        <v>606.90989475451181</v>
      </c>
      <c r="E89" s="13">
        <f t="shared" si="10"/>
        <v>456.72476771546064</v>
      </c>
      <c r="F89" s="13">
        <f t="shared" si="11"/>
        <v>150.18512703905117</v>
      </c>
      <c r="G89" s="13">
        <f t="shared" si="12"/>
        <v>91194.768416053077</v>
      </c>
      <c r="I89" s="13">
        <f t="shared" si="13"/>
        <v>0</v>
      </c>
      <c r="J89" s="13">
        <f t="shared" si="14"/>
        <v>150.18512703905117</v>
      </c>
      <c r="K89" s="13">
        <f t="shared" si="15"/>
        <v>91194.768416053077</v>
      </c>
    </row>
    <row r="90" spans="2:11" x14ac:dyDescent="0.2">
      <c r="B90" s="9">
        <f t="shared" si="8"/>
        <v>82</v>
      </c>
      <c r="C90" s="17">
        <v>5.0000000000000001E-3</v>
      </c>
      <c r="D90" s="13">
        <f t="shared" si="9"/>
        <v>606.90989475451181</v>
      </c>
      <c r="E90" s="13">
        <f t="shared" si="10"/>
        <v>455.9738420802654</v>
      </c>
      <c r="F90" s="13">
        <f t="shared" si="11"/>
        <v>150.93605267424641</v>
      </c>
      <c r="G90" s="13">
        <f t="shared" si="12"/>
        <v>91043.832363378824</v>
      </c>
      <c r="I90" s="13">
        <f t="shared" si="13"/>
        <v>0</v>
      </c>
      <c r="J90" s="13">
        <f t="shared" si="14"/>
        <v>150.93605267424641</v>
      </c>
      <c r="K90" s="13">
        <f t="shared" si="15"/>
        <v>91043.832363378824</v>
      </c>
    </row>
    <row r="91" spans="2:11" x14ac:dyDescent="0.2">
      <c r="B91" s="9">
        <f t="shared" si="8"/>
        <v>83</v>
      </c>
      <c r="C91" s="17">
        <v>5.0000000000000001E-3</v>
      </c>
      <c r="D91" s="13">
        <f t="shared" si="9"/>
        <v>606.90989475451181</v>
      </c>
      <c r="E91" s="13">
        <f t="shared" si="10"/>
        <v>455.21916181689414</v>
      </c>
      <c r="F91" s="13">
        <f t="shared" si="11"/>
        <v>151.69073293761767</v>
      </c>
      <c r="G91" s="13">
        <f t="shared" si="12"/>
        <v>90892.141630441212</v>
      </c>
      <c r="I91" s="13">
        <f t="shared" si="13"/>
        <v>0</v>
      </c>
      <c r="J91" s="13">
        <f t="shared" si="14"/>
        <v>151.69073293761767</v>
      </c>
      <c r="K91" s="13">
        <f t="shared" si="15"/>
        <v>90892.141630441212</v>
      </c>
    </row>
    <row r="92" spans="2:11" x14ac:dyDescent="0.2">
      <c r="B92" s="9">
        <f t="shared" ref="B92:B155" si="17">B91+1</f>
        <v>84</v>
      </c>
      <c r="C92" s="17">
        <v>5.0000000000000001E-3</v>
      </c>
      <c r="D92" s="13">
        <f t="shared" ref="D92:D155" si="18">IF(B92&lt;=Debt_Term,-PMT(C92,Amortize_Term-B91,G91),0)</f>
        <v>606.90989475451181</v>
      </c>
      <c r="E92" s="13">
        <f t="shared" ref="E92:E155" si="19">IF(B92&lt;=Debt_Term,G91*C92,0)</f>
        <v>454.46070815220605</v>
      </c>
      <c r="F92" s="13">
        <f t="shared" ref="F92:F155" si="20">D92-E92</f>
        <v>152.44918660230576</v>
      </c>
      <c r="G92" s="13">
        <f t="shared" ref="G92:G155" si="21">IF(B92&lt;=Debt_Term,G91-F92,0)</f>
        <v>90739.692443838911</v>
      </c>
      <c r="I92" s="13">
        <f t="shared" ref="I92:I155" si="22">IF(B92=Debt_Term,G92,0)</f>
        <v>0</v>
      </c>
      <c r="J92" s="13">
        <f t="shared" ref="J92:J155" si="23">I92+F92</f>
        <v>152.44918660230576</v>
      </c>
      <c r="K92" s="13">
        <f t="shared" ref="K92:K155" si="24">G92-I92</f>
        <v>90739.692443838911</v>
      </c>
    </row>
    <row r="93" spans="2:11" x14ac:dyDescent="0.2">
      <c r="B93" s="9">
        <f t="shared" si="17"/>
        <v>85</v>
      </c>
      <c r="C93" s="17">
        <v>5.0000000000000001E-3</v>
      </c>
      <c r="D93" s="13">
        <f t="shared" si="18"/>
        <v>606.90989475451181</v>
      </c>
      <c r="E93" s="13">
        <f t="shared" si="19"/>
        <v>453.69846221919454</v>
      </c>
      <c r="F93" s="13">
        <f t="shared" si="20"/>
        <v>153.21143253531727</v>
      </c>
      <c r="G93" s="13">
        <f t="shared" si="21"/>
        <v>90586.481011303593</v>
      </c>
      <c r="I93" s="13">
        <f t="shared" si="22"/>
        <v>0</v>
      </c>
      <c r="J93" s="13">
        <f t="shared" si="23"/>
        <v>153.21143253531727</v>
      </c>
      <c r="K93" s="13">
        <f t="shared" si="24"/>
        <v>90586.481011303593</v>
      </c>
    </row>
    <row r="94" spans="2:11" x14ac:dyDescent="0.2">
      <c r="B94" s="9">
        <f t="shared" si="17"/>
        <v>86</v>
      </c>
      <c r="C94" s="17">
        <v>5.0000000000000001E-3</v>
      </c>
      <c r="D94" s="13">
        <f t="shared" si="18"/>
        <v>606.90989475451181</v>
      </c>
      <c r="E94" s="13">
        <f t="shared" si="19"/>
        <v>452.93240505651795</v>
      </c>
      <c r="F94" s="13">
        <f t="shared" si="20"/>
        <v>153.97748969799386</v>
      </c>
      <c r="G94" s="13">
        <f t="shared" si="21"/>
        <v>90432.503521605599</v>
      </c>
      <c r="I94" s="13">
        <f t="shared" si="22"/>
        <v>0</v>
      </c>
      <c r="J94" s="13">
        <f t="shared" si="23"/>
        <v>153.97748969799386</v>
      </c>
      <c r="K94" s="13">
        <f t="shared" si="24"/>
        <v>90432.503521605599</v>
      </c>
    </row>
    <row r="95" spans="2:11" x14ac:dyDescent="0.2">
      <c r="B95" s="9">
        <f t="shared" si="17"/>
        <v>87</v>
      </c>
      <c r="C95" s="17">
        <v>5.0000000000000001E-3</v>
      </c>
      <c r="D95" s="13">
        <f t="shared" si="18"/>
        <v>606.90989475451181</v>
      </c>
      <c r="E95" s="13">
        <f t="shared" si="19"/>
        <v>452.162517608028</v>
      </c>
      <c r="F95" s="13">
        <f t="shared" si="20"/>
        <v>154.74737714648381</v>
      </c>
      <c r="G95" s="13">
        <f t="shared" si="21"/>
        <v>90277.756144459112</v>
      </c>
      <c r="I95" s="13">
        <f t="shared" si="22"/>
        <v>0</v>
      </c>
      <c r="J95" s="13">
        <f t="shared" si="23"/>
        <v>154.74737714648381</v>
      </c>
      <c r="K95" s="13">
        <f t="shared" si="24"/>
        <v>90277.756144459112</v>
      </c>
    </row>
    <row r="96" spans="2:11" x14ac:dyDescent="0.2">
      <c r="B96" s="9">
        <f t="shared" si="17"/>
        <v>88</v>
      </c>
      <c r="C96" s="17">
        <v>5.0000000000000001E-3</v>
      </c>
      <c r="D96" s="13">
        <f t="shared" si="18"/>
        <v>606.90989475451181</v>
      </c>
      <c r="E96" s="13">
        <f t="shared" si="19"/>
        <v>451.38878072229556</v>
      </c>
      <c r="F96" s="13">
        <f t="shared" si="20"/>
        <v>155.52111403221625</v>
      </c>
      <c r="G96" s="13">
        <f t="shared" si="21"/>
        <v>90122.235030426891</v>
      </c>
      <c r="I96" s="13">
        <f t="shared" si="22"/>
        <v>0</v>
      </c>
      <c r="J96" s="13">
        <f t="shared" si="23"/>
        <v>155.52111403221625</v>
      </c>
      <c r="K96" s="13">
        <f t="shared" si="24"/>
        <v>90122.235030426891</v>
      </c>
    </row>
    <row r="97" spans="2:11" x14ac:dyDescent="0.2">
      <c r="B97" s="9">
        <f t="shared" si="17"/>
        <v>89</v>
      </c>
      <c r="C97" s="17">
        <v>5.0000000000000001E-3</v>
      </c>
      <c r="D97" s="13">
        <f t="shared" si="18"/>
        <v>606.90989475451181</v>
      </c>
      <c r="E97" s="13">
        <f t="shared" si="19"/>
        <v>450.61117515213448</v>
      </c>
      <c r="F97" s="13">
        <f t="shared" si="20"/>
        <v>156.29871960237733</v>
      </c>
      <c r="G97" s="13">
        <f t="shared" si="21"/>
        <v>89965.936310824516</v>
      </c>
      <c r="I97" s="13">
        <f t="shared" si="22"/>
        <v>0</v>
      </c>
      <c r="J97" s="13">
        <f t="shared" si="23"/>
        <v>156.29871960237733</v>
      </c>
      <c r="K97" s="13">
        <f t="shared" si="24"/>
        <v>89965.936310824516</v>
      </c>
    </row>
    <row r="98" spans="2:11" x14ac:dyDescent="0.2">
      <c r="B98" s="9">
        <f t="shared" si="17"/>
        <v>90</v>
      </c>
      <c r="C98" s="17">
        <v>5.0000000000000001E-3</v>
      </c>
      <c r="D98" s="13">
        <f t="shared" si="18"/>
        <v>606.90989475451181</v>
      </c>
      <c r="E98" s="13">
        <f t="shared" si="19"/>
        <v>449.8296815541226</v>
      </c>
      <c r="F98" s="13">
        <f t="shared" si="20"/>
        <v>157.08021320038921</v>
      </c>
      <c r="G98" s="13">
        <f t="shared" si="21"/>
        <v>89808.856097624128</v>
      </c>
      <c r="I98" s="13">
        <f t="shared" si="22"/>
        <v>0</v>
      </c>
      <c r="J98" s="13">
        <f t="shared" si="23"/>
        <v>157.08021320038921</v>
      </c>
      <c r="K98" s="13">
        <f t="shared" si="24"/>
        <v>89808.856097624128</v>
      </c>
    </row>
    <row r="99" spans="2:11" x14ac:dyDescent="0.2">
      <c r="B99" s="9">
        <f t="shared" si="17"/>
        <v>91</v>
      </c>
      <c r="C99" s="17">
        <v>5.0000000000000001E-3</v>
      </c>
      <c r="D99" s="13">
        <f t="shared" si="18"/>
        <v>606.90989475451181</v>
      </c>
      <c r="E99" s="13">
        <f t="shared" si="19"/>
        <v>449.04428048812065</v>
      </c>
      <c r="F99" s="13">
        <f t="shared" si="20"/>
        <v>157.86561426639116</v>
      </c>
      <c r="G99" s="13">
        <f t="shared" si="21"/>
        <v>89650.990483357731</v>
      </c>
      <c r="I99" s="13">
        <f t="shared" si="22"/>
        <v>0</v>
      </c>
      <c r="J99" s="13">
        <f t="shared" si="23"/>
        <v>157.86561426639116</v>
      </c>
      <c r="K99" s="13">
        <f t="shared" si="24"/>
        <v>89650.990483357731</v>
      </c>
    </row>
    <row r="100" spans="2:11" x14ac:dyDescent="0.2">
      <c r="B100" s="9">
        <f t="shared" si="17"/>
        <v>92</v>
      </c>
      <c r="C100" s="17">
        <v>5.0000000000000001E-3</v>
      </c>
      <c r="D100" s="13">
        <f t="shared" si="18"/>
        <v>606.9098947545117</v>
      </c>
      <c r="E100" s="13">
        <f t="shared" si="19"/>
        <v>448.25495241678868</v>
      </c>
      <c r="F100" s="13">
        <f t="shared" si="20"/>
        <v>158.65494233772301</v>
      </c>
      <c r="G100" s="13">
        <f t="shared" si="21"/>
        <v>89492.335541020002</v>
      </c>
      <c r="I100" s="13">
        <f t="shared" si="22"/>
        <v>0</v>
      </c>
      <c r="J100" s="13">
        <f t="shared" si="23"/>
        <v>158.65494233772301</v>
      </c>
      <c r="K100" s="13">
        <f t="shared" si="24"/>
        <v>89492.335541020002</v>
      </c>
    </row>
    <row r="101" spans="2:11" x14ac:dyDescent="0.2">
      <c r="B101" s="9">
        <f t="shared" si="17"/>
        <v>93</v>
      </c>
      <c r="C101" s="17">
        <v>5.0000000000000001E-3</v>
      </c>
      <c r="D101" s="13">
        <f t="shared" si="18"/>
        <v>606.9098947545117</v>
      </c>
      <c r="E101" s="13">
        <f t="shared" si="19"/>
        <v>447.46167770510004</v>
      </c>
      <c r="F101" s="13">
        <f t="shared" si="20"/>
        <v>159.44821704941165</v>
      </c>
      <c r="G101" s="13">
        <f t="shared" si="21"/>
        <v>89332.887323970586</v>
      </c>
      <c r="I101" s="13">
        <f t="shared" si="22"/>
        <v>0</v>
      </c>
      <c r="J101" s="13">
        <f t="shared" si="23"/>
        <v>159.44821704941165</v>
      </c>
      <c r="K101" s="13">
        <f t="shared" si="24"/>
        <v>89332.887323970586</v>
      </c>
    </row>
    <row r="102" spans="2:11" x14ac:dyDescent="0.2">
      <c r="B102" s="9">
        <f t="shared" si="17"/>
        <v>94</v>
      </c>
      <c r="C102" s="17">
        <v>5.0000000000000001E-3</v>
      </c>
      <c r="D102" s="13">
        <f t="shared" si="18"/>
        <v>606.9098947545117</v>
      </c>
      <c r="E102" s="13">
        <f t="shared" si="19"/>
        <v>446.66443661985295</v>
      </c>
      <c r="F102" s="13">
        <f t="shared" si="20"/>
        <v>160.24545813465875</v>
      </c>
      <c r="G102" s="13">
        <f t="shared" si="21"/>
        <v>89172.641865835933</v>
      </c>
      <c r="I102" s="13">
        <f t="shared" si="22"/>
        <v>0</v>
      </c>
      <c r="J102" s="13">
        <f t="shared" si="23"/>
        <v>160.24545813465875</v>
      </c>
      <c r="K102" s="13">
        <f t="shared" si="24"/>
        <v>89172.641865835933</v>
      </c>
    </row>
    <row r="103" spans="2:11" x14ac:dyDescent="0.2">
      <c r="B103" s="9">
        <f t="shared" si="17"/>
        <v>95</v>
      </c>
      <c r="C103" s="17">
        <v>5.0000000000000001E-3</v>
      </c>
      <c r="D103" s="13">
        <f t="shared" si="18"/>
        <v>606.9098947545117</v>
      </c>
      <c r="E103" s="13">
        <f t="shared" si="19"/>
        <v>445.86320932917965</v>
      </c>
      <c r="F103" s="13">
        <f t="shared" si="20"/>
        <v>161.04668542533204</v>
      </c>
      <c r="G103" s="13">
        <f t="shared" si="21"/>
        <v>89011.595180410601</v>
      </c>
      <c r="I103" s="13">
        <f t="shared" si="22"/>
        <v>0</v>
      </c>
      <c r="J103" s="13">
        <f t="shared" si="23"/>
        <v>161.04668542533204</v>
      </c>
      <c r="K103" s="13">
        <f t="shared" si="24"/>
        <v>89011.595180410601</v>
      </c>
    </row>
    <row r="104" spans="2:11" x14ac:dyDescent="0.2">
      <c r="B104" s="9">
        <f t="shared" si="17"/>
        <v>96</v>
      </c>
      <c r="C104" s="17">
        <v>5.0000000000000001E-3</v>
      </c>
      <c r="D104" s="13">
        <f t="shared" si="18"/>
        <v>606.9098947545117</v>
      </c>
      <c r="E104" s="13">
        <f t="shared" si="19"/>
        <v>445.05797590205299</v>
      </c>
      <c r="F104" s="13">
        <f t="shared" si="20"/>
        <v>161.85191885245871</v>
      </c>
      <c r="G104" s="13">
        <f t="shared" si="21"/>
        <v>88849.743261558149</v>
      </c>
      <c r="I104" s="13">
        <f t="shared" si="22"/>
        <v>0</v>
      </c>
      <c r="J104" s="13">
        <f t="shared" si="23"/>
        <v>161.85191885245871</v>
      </c>
      <c r="K104" s="13">
        <f t="shared" si="24"/>
        <v>88849.743261558149</v>
      </c>
    </row>
    <row r="105" spans="2:11" x14ac:dyDescent="0.2">
      <c r="B105" s="9">
        <f t="shared" si="17"/>
        <v>97</v>
      </c>
      <c r="C105" s="17">
        <v>5.0000000000000001E-3</v>
      </c>
      <c r="D105" s="13">
        <f t="shared" si="18"/>
        <v>606.90989475451181</v>
      </c>
      <c r="E105" s="13">
        <f t="shared" si="19"/>
        <v>444.24871630779074</v>
      </c>
      <c r="F105" s="13">
        <f t="shared" si="20"/>
        <v>162.66117844672107</v>
      </c>
      <c r="G105" s="13">
        <f t="shared" si="21"/>
        <v>88687.082083111425</v>
      </c>
      <c r="I105" s="13">
        <f t="shared" si="22"/>
        <v>0</v>
      </c>
      <c r="J105" s="13">
        <f t="shared" si="23"/>
        <v>162.66117844672107</v>
      </c>
      <c r="K105" s="13">
        <f t="shared" si="24"/>
        <v>88687.082083111425</v>
      </c>
    </row>
    <row r="106" spans="2:11" x14ac:dyDescent="0.2">
      <c r="B106" s="9">
        <f t="shared" si="17"/>
        <v>98</v>
      </c>
      <c r="C106" s="17">
        <v>5.0000000000000001E-3</v>
      </c>
      <c r="D106" s="13">
        <f t="shared" si="18"/>
        <v>606.9098947545117</v>
      </c>
      <c r="E106" s="13">
        <f t="shared" si="19"/>
        <v>443.43541041555716</v>
      </c>
      <c r="F106" s="13">
        <f t="shared" si="20"/>
        <v>163.47448433895454</v>
      </c>
      <c r="G106" s="13">
        <f t="shared" si="21"/>
        <v>88523.607598772476</v>
      </c>
      <c r="I106" s="13">
        <f t="shared" si="22"/>
        <v>0</v>
      </c>
      <c r="J106" s="13">
        <f t="shared" si="23"/>
        <v>163.47448433895454</v>
      </c>
      <c r="K106" s="13">
        <f t="shared" si="24"/>
        <v>88523.607598772476</v>
      </c>
    </row>
    <row r="107" spans="2:11" x14ac:dyDescent="0.2">
      <c r="B107" s="9">
        <f t="shared" si="17"/>
        <v>99</v>
      </c>
      <c r="C107" s="17">
        <v>5.0000000000000001E-3</v>
      </c>
      <c r="D107" s="13">
        <f t="shared" si="18"/>
        <v>606.90989475451181</v>
      </c>
      <c r="E107" s="13">
        <f t="shared" si="19"/>
        <v>442.6180379938624</v>
      </c>
      <c r="F107" s="13">
        <f t="shared" si="20"/>
        <v>164.29185676064941</v>
      </c>
      <c r="G107" s="13">
        <f t="shared" si="21"/>
        <v>88359.315742011822</v>
      </c>
      <c r="I107" s="13">
        <f t="shared" si="22"/>
        <v>0</v>
      </c>
      <c r="J107" s="13">
        <f t="shared" si="23"/>
        <v>164.29185676064941</v>
      </c>
      <c r="K107" s="13">
        <f t="shared" si="24"/>
        <v>88359.315742011822</v>
      </c>
    </row>
    <row r="108" spans="2:11" x14ac:dyDescent="0.2">
      <c r="B108" s="9">
        <f t="shared" si="17"/>
        <v>100</v>
      </c>
      <c r="C108" s="17">
        <v>5.0000000000000001E-3</v>
      </c>
      <c r="D108" s="13">
        <f t="shared" si="18"/>
        <v>606.90989475451181</v>
      </c>
      <c r="E108" s="13">
        <f t="shared" si="19"/>
        <v>441.79657871005912</v>
      </c>
      <c r="F108" s="13">
        <f t="shared" si="20"/>
        <v>165.11331604445269</v>
      </c>
      <c r="G108" s="13">
        <f t="shared" si="21"/>
        <v>88194.202425967364</v>
      </c>
      <c r="I108" s="13">
        <f t="shared" si="22"/>
        <v>0</v>
      </c>
      <c r="J108" s="13">
        <f t="shared" si="23"/>
        <v>165.11331604445269</v>
      </c>
      <c r="K108" s="13">
        <f t="shared" si="24"/>
        <v>88194.202425967364</v>
      </c>
    </row>
    <row r="109" spans="2:11" x14ac:dyDescent="0.2">
      <c r="B109" s="9">
        <f t="shared" si="17"/>
        <v>101</v>
      </c>
      <c r="C109" s="17">
        <v>5.0000000000000001E-3</v>
      </c>
      <c r="D109" s="13">
        <f t="shared" si="18"/>
        <v>606.9098947545117</v>
      </c>
      <c r="E109" s="13">
        <f t="shared" si="19"/>
        <v>440.97101212983682</v>
      </c>
      <c r="F109" s="13">
        <f t="shared" si="20"/>
        <v>165.93888262467487</v>
      </c>
      <c r="G109" s="13">
        <f t="shared" si="21"/>
        <v>88028.263543342691</v>
      </c>
      <c r="I109" s="13">
        <f t="shared" si="22"/>
        <v>0</v>
      </c>
      <c r="J109" s="13">
        <f t="shared" si="23"/>
        <v>165.93888262467487</v>
      </c>
      <c r="K109" s="13">
        <f t="shared" si="24"/>
        <v>88028.263543342691</v>
      </c>
    </row>
    <row r="110" spans="2:11" x14ac:dyDescent="0.2">
      <c r="B110" s="9">
        <f t="shared" si="17"/>
        <v>102</v>
      </c>
      <c r="C110" s="17">
        <v>5.0000000000000001E-3</v>
      </c>
      <c r="D110" s="13">
        <f t="shared" si="18"/>
        <v>606.90989475451181</v>
      </c>
      <c r="E110" s="13">
        <f t="shared" si="19"/>
        <v>440.14131771671344</v>
      </c>
      <c r="F110" s="13">
        <f t="shared" si="20"/>
        <v>166.76857703779837</v>
      </c>
      <c r="G110" s="13">
        <f t="shared" si="21"/>
        <v>87861.49496630489</v>
      </c>
      <c r="I110" s="13">
        <f t="shared" si="22"/>
        <v>0</v>
      </c>
      <c r="J110" s="13">
        <f t="shared" si="23"/>
        <v>166.76857703779837</v>
      </c>
      <c r="K110" s="13">
        <f t="shared" si="24"/>
        <v>87861.49496630489</v>
      </c>
    </row>
    <row r="111" spans="2:11" x14ac:dyDescent="0.2">
      <c r="B111" s="9">
        <f t="shared" si="17"/>
        <v>103</v>
      </c>
      <c r="C111" s="17">
        <v>5.0000000000000001E-3</v>
      </c>
      <c r="D111" s="13">
        <f t="shared" si="18"/>
        <v>606.9098947545117</v>
      </c>
      <c r="E111" s="13">
        <f t="shared" si="19"/>
        <v>439.30747483152447</v>
      </c>
      <c r="F111" s="13">
        <f t="shared" si="20"/>
        <v>167.60241992298722</v>
      </c>
      <c r="G111" s="13">
        <f t="shared" si="21"/>
        <v>87693.892546381903</v>
      </c>
      <c r="I111" s="13">
        <f t="shared" si="22"/>
        <v>0</v>
      </c>
      <c r="J111" s="13">
        <f t="shared" si="23"/>
        <v>167.60241992298722</v>
      </c>
      <c r="K111" s="13">
        <f t="shared" si="24"/>
        <v>87693.892546381903</v>
      </c>
    </row>
    <row r="112" spans="2:11" x14ac:dyDescent="0.2">
      <c r="B112" s="9">
        <f t="shared" si="17"/>
        <v>104</v>
      </c>
      <c r="C112" s="17">
        <v>5.0000000000000001E-3</v>
      </c>
      <c r="D112" s="13">
        <f t="shared" si="18"/>
        <v>606.90989475451181</v>
      </c>
      <c r="E112" s="13">
        <f t="shared" si="19"/>
        <v>438.46946273190952</v>
      </c>
      <c r="F112" s="13">
        <f t="shared" si="20"/>
        <v>168.44043202260229</v>
      </c>
      <c r="G112" s="13">
        <f t="shared" si="21"/>
        <v>87525.452114359301</v>
      </c>
      <c r="I112" s="13">
        <f t="shared" si="22"/>
        <v>0</v>
      </c>
      <c r="J112" s="13">
        <f t="shared" si="23"/>
        <v>168.44043202260229</v>
      </c>
      <c r="K112" s="13">
        <f t="shared" si="24"/>
        <v>87525.452114359301</v>
      </c>
    </row>
    <row r="113" spans="2:11" x14ac:dyDescent="0.2">
      <c r="B113" s="9">
        <f t="shared" si="17"/>
        <v>105</v>
      </c>
      <c r="C113" s="17">
        <v>5.0000000000000001E-3</v>
      </c>
      <c r="D113" s="13">
        <f t="shared" si="18"/>
        <v>606.9098947545117</v>
      </c>
      <c r="E113" s="13">
        <f t="shared" si="19"/>
        <v>437.62726057179651</v>
      </c>
      <c r="F113" s="13">
        <f t="shared" si="20"/>
        <v>169.28263418271519</v>
      </c>
      <c r="G113" s="13">
        <f t="shared" si="21"/>
        <v>87356.169480176584</v>
      </c>
      <c r="I113" s="13">
        <f t="shared" si="22"/>
        <v>0</v>
      </c>
      <c r="J113" s="13">
        <f t="shared" si="23"/>
        <v>169.28263418271519</v>
      </c>
      <c r="K113" s="13">
        <f t="shared" si="24"/>
        <v>87356.169480176584</v>
      </c>
    </row>
    <row r="114" spans="2:11" x14ac:dyDescent="0.2">
      <c r="B114" s="9">
        <f t="shared" si="17"/>
        <v>106</v>
      </c>
      <c r="C114" s="17">
        <v>5.0000000000000001E-3</v>
      </c>
      <c r="D114" s="13">
        <f t="shared" si="18"/>
        <v>606.90989475451158</v>
      </c>
      <c r="E114" s="13">
        <f t="shared" si="19"/>
        <v>436.78084740088292</v>
      </c>
      <c r="F114" s="13">
        <f t="shared" si="20"/>
        <v>170.12904735362866</v>
      </c>
      <c r="G114" s="13">
        <f t="shared" si="21"/>
        <v>87186.040432822949</v>
      </c>
      <c r="I114" s="13">
        <f t="shared" si="22"/>
        <v>0</v>
      </c>
      <c r="J114" s="13">
        <f t="shared" si="23"/>
        <v>170.12904735362866</v>
      </c>
      <c r="K114" s="13">
        <f t="shared" si="24"/>
        <v>87186.040432822949</v>
      </c>
    </row>
    <row r="115" spans="2:11" x14ac:dyDescent="0.2">
      <c r="B115" s="9">
        <f t="shared" si="17"/>
        <v>107</v>
      </c>
      <c r="C115" s="17">
        <v>5.0000000000000001E-3</v>
      </c>
      <c r="D115" s="13">
        <f t="shared" si="18"/>
        <v>606.90989475451158</v>
      </c>
      <c r="E115" s="13">
        <f t="shared" si="19"/>
        <v>435.93020216411475</v>
      </c>
      <c r="F115" s="13">
        <f t="shared" si="20"/>
        <v>170.97969259039684</v>
      </c>
      <c r="G115" s="13">
        <f t="shared" si="21"/>
        <v>87015.060740232555</v>
      </c>
      <c r="I115" s="13">
        <f t="shared" si="22"/>
        <v>0</v>
      </c>
      <c r="J115" s="13">
        <f t="shared" si="23"/>
        <v>170.97969259039684</v>
      </c>
      <c r="K115" s="13">
        <f t="shared" si="24"/>
        <v>87015.060740232555</v>
      </c>
    </row>
    <row r="116" spans="2:11" x14ac:dyDescent="0.2">
      <c r="B116" s="9">
        <f t="shared" si="17"/>
        <v>108</v>
      </c>
      <c r="C116" s="17">
        <v>5.0000000000000001E-3</v>
      </c>
      <c r="D116" s="13">
        <f t="shared" si="18"/>
        <v>606.90989475451158</v>
      </c>
      <c r="E116" s="13">
        <f t="shared" si="19"/>
        <v>435.0753037011628</v>
      </c>
      <c r="F116" s="13">
        <f t="shared" si="20"/>
        <v>171.83459105334879</v>
      </c>
      <c r="G116" s="13">
        <f t="shared" si="21"/>
        <v>86843.226149179201</v>
      </c>
      <c r="I116" s="13">
        <f t="shared" si="22"/>
        <v>0</v>
      </c>
      <c r="J116" s="13">
        <f t="shared" si="23"/>
        <v>171.83459105334879</v>
      </c>
      <c r="K116" s="13">
        <f t="shared" si="24"/>
        <v>86843.226149179201</v>
      </c>
    </row>
    <row r="117" spans="2:11" x14ac:dyDescent="0.2">
      <c r="B117" s="9">
        <f t="shared" si="17"/>
        <v>109</v>
      </c>
      <c r="C117" s="17">
        <v>5.0000000000000001E-3</v>
      </c>
      <c r="D117" s="13">
        <f t="shared" si="18"/>
        <v>606.9098947545117</v>
      </c>
      <c r="E117" s="13">
        <f t="shared" si="19"/>
        <v>434.21613074589601</v>
      </c>
      <c r="F117" s="13">
        <f t="shared" si="20"/>
        <v>172.69376400861569</v>
      </c>
      <c r="G117" s="13">
        <f t="shared" si="21"/>
        <v>86670.532385170591</v>
      </c>
      <c r="I117" s="13">
        <f t="shared" si="22"/>
        <v>0</v>
      </c>
      <c r="J117" s="13">
        <f t="shared" si="23"/>
        <v>172.69376400861569</v>
      </c>
      <c r="K117" s="13">
        <f t="shared" si="24"/>
        <v>86670.532385170591</v>
      </c>
    </row>
    <row r="118" spans="2:11" x14ac:dyDescent="0.2">
      <c r="B118" s="9">
        <f t="shared" si="17"/>
        <v>110</v>
      </c>
      <c r="C118" s="17">
        <v>5.0000000000000001E-3</v>
      </c>
      <c r="D118" s="13">
        <f t="shared" si="18"/>
        <v>606.9098947545117</v>
      </c>
      <c r="E118" s="13">
        <f t="shared" si="19"/>
        <v>433.35266192585294</v>
      </c>
      <c r="F118" s="13">
        <f t="shared" si="20"/>
        <v>173.55723282865875</v>
      </c>
      <c r="G118" s="13">
        <f t="shared" si="21"/>
        <v>86496.975152341925</v>
      </c>
      <c r="I118" s="13">
        <f t="shared" si="22"/>
        <v>0</v>
      </c>
      <c r="J118" s="13">
        <f t="shared" si="23"/>
        <v>173.55723282865875</v>
      </c>
      <c r="K118" s="13">
        <f t="shared" si="24"/>
        <v>86496.975152341925</v>
      </c>
    </row>
    <row r="119" spans="2:11" x14ac:dyDescent="0.2">
      <c r="B119" s="9">
        <f t="shared" si="17"/>
        <v>111</v>
      </c>
      <c r="C119" s="17">
        <v>5.0000000000000001E-3</v>
      </c>
      <c r="D119" s="13">
        <f t="shared" si="18"/>
        <v>606.9098947545117</v>
      </c>
      <c r="E119" s="13">
        <f t="shared" si="19"/>
        <v>432.48487576170965</v>
      </c>
      <c r="F119" s="13">
        <f t="shared" si="20"/>
        <v>174.42501899280205</v>
      </c>
      <c r="G119" s="13">
        <f t="shared" si="21"/>
        <v>86322.550133349127</v>
      </c>
      <c r="I119" s="13">
        <f t="shared" si="22"/>
        <v>0</v>
      </c>
      <c r="J119" s="13">
        <f t="shared" si="23"/>
        <v>174.42501899280205</v>
      </c>
      <c r="K119" s="13">
        <f t="shared" si="24"/>
        <v>86322.550133349127</v>
      </c>
    </row>
    <row r="120" spans="2:11" x14ac:dyDescent="0.2">
      <c r="B120" s="9">
        <f t="shared" si="17"/>
        <v>112</v>
      </c>
      <c r="C120" s="17">
        <v>5.0000000000000001E-3</v>
      </c>
      <c r="D120" s="13">
        <f t="shared" si="18"/>
        <v>606.90989475451158</v>
      </c>
      <c r="E120" s="13">
        <f t="shared" si="19"/>
        <v>431.61275066674563</v>
      </c>
      <c r="F120" s="13">
        <f t="shared" si="20"/>
        <v>175.29714408776596</v>
      </c>
      <c r="G120" s="13">
        <f t="shared" si="21"/>
        <v>86147.252989261367</v>
      </c>
      <c r="I120" s="13">
        <f t="shared" si="22"/>
        <v>0</v>
      </c>
      <c r="J120" s="13">
        <f t="shared" si="23"/>
        <v>175.29714408776596</v>
      </c>
      <c r="K120" s="13">
        <f t="shared" si="24"/>
        <v>86147.252989261367</v>
      </c>
    </row>
    <row r="121" spans="2:11" x14ac:dyDescent="0.2">
      <c r="B121" s="9">
        <f t="shared" si="17"/>
        <v>113</v>
      </c>
      <c r="C121" s="17">
        <v>5.0000000000000001E-3</v>
      </c>
      <c r="D121" s="13">
        <f t="shared" si="18"/>
        <v>606.9098947545117</v>
      </c>
      <c r="E121" s="13">
        <f t="shared" si="19"/>
        <v>430.73626494630685</v>
      </c>
      <c r="F121" s="13">
        <f t="shared" si="20"/>
        <v>176.17362980820485</v>
      </c>
      <c r="G121" s="13">
        <f t="shared" si="21"/>
        <v>85971.079359453157</v>
      </c>
      <c r="I121" s="13">
        <f t="shared" si="22"/>
        <v>0</v>
      </c>
      <c r="J121" s="13">
        <f t="shared" si="23"/>
        <v>176.17362980820485</v>
      </c>
      <c r="K121" s="13">
        <f t="shared" si="24"/>
        <v>85971.079359453157</v>
      </c>
    </row>
    <row r="122" spans="2:11" x14ac:dyDescent="0.2">
      <c r="B122" s="9">
        <f t="shared" si="17"/>
        <v>114</v>
      </c>
      <c r="C122" s="17">
        <v>5.0000000000000001E-3</v>
      </c>
      <c r="D122" s="13">
        <f t="shared" si="18"/>
        <v>606.9098947545117</v>
      </c>
      <c r="E122" s="13">
        <f t="shared" si="19"/>
        <v>429.85539679726577</v>
      </c>
      <c r="F122" s="13">
        <f t="shared" si="20"/>
        <v>177.05449795724593</v>
      </c>
      <c r="G122" s="13">
        <f t="shared" si="21"/>
        <v>85794.024861495913</v>
      </c>
      <c r="I122" s="13">
        <f t="shared" si="22"/>
        <v>0</v>
      </c>
      <c r="J122" s="13">
        <f t="shared" si="23"/>
        <v>177.05449795724593</v>
      </c>
      <c r="K122" s="13">
        <f t="shared" si="24"/>
        <v>85794.024861495913</v>
      </c>
    </row>
    <row r="123" spans="2:11" x14ac:dyDescent="0.2">
      <c r="B123" s="9">
        <f t="shared" si="17"/>
        <v>115</v>
      </c>
      <c r="C123" s="17">
        <v>5.0000000000000001E-3</v>
      </c>
      <c r="D123" s="13">
        <f t="shared" si="18"/>
        <v>606.9098947545117</v>
      </c>
      <c r="E123" s="13">
        <f t="shared" si="19"/>
        <v>428.97012430747958</v>
      </c>
      <c r="F123" s="13">
        <f t="shared" si="20"/>
        <v>177.93977044703212</v>
      </c>
      <c r="G123" s="13">
        <f t="shared" si="21"/>
        <v>85616.085091048881</v>
      </c>
      <c r="I123" s="13">
        <f t="shared" si="22"/>
        <v>0</v>
      </c>
      <c r="J123" s="13">
        <f t="shared" si="23"/>
        <v>177.93977044703212</v>
      </c>
      <c r="K123" s="13">
        <f t="shared" si="24"/>
        <v>85616.085091048881</v>
      </c>
    </row>
    <row r="124" spans="2:11" x14ac:dyDescent="0.2">
      <c r="B124" s="9">
        <f t="shared" si="17"/>
        <v>116</v>
      </c>
      <c r="C124" s="17">
        <v>5.0000000000000001E-3</v>
      </c>
      <c r="D124" s="13">
        <f t="shared" si="18"/>
        <v>606.9098947545117</v>
      </c>
      <c r="E124" s="13">
        <f t="shared" si="19"/>
        <v>428.08042545524444</v>
      </c>
      <c r="F124" s="13">
        <f t="shared" si="20"/>
        <v>178.82946929926726</v>
      </c>
      <c r="G124" s="13">
        <f t="shared" si="21"/>
        <v>85437.255621749617</v>
      </c>
      <c r="I124" s="13">
        <f t="shared" si="22"/>
        <v>0</v>
      </c>
      <c r="J124" s="13">
        <f t="shared" si="23"/>
        <v>178.82946929926726</v>
      </c>
      <c r="K124" s="13">
        <f t="shared" si="24"/>
        <v>85437.255621749617</v>
      </c>
    </row>
    <row r="125" spans="2:11" x14ac:dyDescent="0.2">
      <c r="B125" s="9">
        <f t="shared" si="17"/>
        <v>117</v>
      </c>
      <c r="C125" s="17">
        <v>5.0000000000000001E-3</v>
      </c>
      <c r="D125" s="13">
        <f t="shared" si="18"/>
        <v>606.90989475451158</v>
      </c>
      <c r="E125" s="13">
        <f t="shared" si="19"/>
        <v>427.18627810874807</v>
      </c>
      <c r="F125" s="13">
        <f t="shared" si="20"/>
        <v>179.72361664576351</v>
      </c>
      <c r="G125" s="13">
        <f t="shared" si="21"/>
        <v>85257.532005103858</v>
      </c>
      <c r="I125" s="13">
        <f t="shared" si="22"/>
        <v>0</v>
      </c>
      <c r="J125" s="13">
        <f t="shared" si="23"/>
        <v>179.72361664576351</v>
      </c>
      <c r="K125" s="13">
        <f t="shared" si="24"/>
        <v>85257.532005103858</v>
      </c>
    </row>
    <row r="126" spans="2:11" x14ac:dyDescent="0.2">
      <c r="B126" s="9">
        <f t="shared" si="17"/>
        <v>118</v>
      </c>
      <c r="C126" s="17">
        <v>5.0000000000000001E-3</v>
      </c>
      <c r="D126" s="13">
        <f t="shared" si="18"/>
        <v>606.9098947545117</v>
      </c>
      <c r="E126" s="13">
        <f t="shared" si="19"/>
        <v>426.2876600255193</v>
      </c>
      <c r="F126" s="13">
        <f t="shared" si="20"/>
        <v>180.6222347289924</v>
      </c>
      <c r="G126" s="13">
        <f t="shared" si="21"/>
        <v>85076.90977037487</v>
      </c>
      <c r="I126" s="13">
        <f t="shared" si="22"/>
        <v>0</v>
      </c>
      <c r="J126" s="13">
        <f t="shared" si="23"/>
        <v>180.6222347289924</v>
      </c>
      <c r="K126" s="13">
        <f t="shared" si="24"/>
        <v>85076.90977037487</v>
      </c>
    </row>
    <row r="127" spans="2:11" x14ac:dyDescent="0.2">
      <c r="B127" s="9">
        <f t="shared" si="17"/>
        <v>119</v>
      </c>
      <c r="C127" s="17">
        <v>5.0000000000000001E-3</v>
      </c>
      <c r="D127" s="13">
        <f t="shared" si="18"/>
        <v>606.9098947545117</v>
      </c>
      <c r="E127" s="13">
        <f t="shared" si="19"/>
        <v>425.38454885187434</v>
      </c>
      <c r="F127" s="13">
        <f t="shared" si="20"/>
        <v>181.52534590263735</v>
      </c>
      <c r="G127" s="13">
        <f t="shared" si="21"/>
        <v>84895.384424472228</v>
      </c>
      <c r="I127" s="13">
        <f t="shared" si="22"/>
        <v>0</v>
      </c>
      <c r="J127" s="13">
        <f t="shared" si="23"/>
        <v>181.52534590263735</v>
      </c>
      <c r="K127" s="13">
        <f t="shared" si="24"/>
        <v>84895.384424472228</v>
      </c>
    </row>
    <row r="128" spans="2:11" x14ac:dyDescent="0.2">
      <c r="B128" s="9">
        <f t="shared" si="17"/>
        <v>120</v>
      </c>
      <c r="C128" s="17">
        <v>5.0000000000000001E-3</v>
      </c>
      <c r="D128" s="13">
        <f t="shared" si="18"/>
        <v>606.90989475451181</v>
      </c>
      <c r="E128" s="13">
        <f t="shared" si="19"/>
        <v>424.47692212236115</v>
      </c>
      <c r="F128" s="13">
        <f t="shared" si="20"/>
        <v>182.43297263215067</v>
      </c>
      <c r="G128" s="13">
        <f t="shared" si="21"/>
        <v>84712.951451840083</v>
      </c>
      <c r="I128" s="13">
        <f t="shared" si="22"/>
        <v>0</v>
      </c>
      <c r="J128" s="13">
        <f t="shared" si="23"/>
        <v>182.43297263215067</v>
      </c>
      <c r="K128" s="13">
        <f t="shared" si="24"/>
        <v>84712.951451840083</v>
      </c>
    </row>
    <row r="129" spans="2:11" x14ac:dyDescent="0.2">
      <c r="B129" s="9">
        <f t="shared" si="17"/>
        <v>121</v>
      </c>
      <c r="C129" s="17">
        <v>5.0000000000000001E-3</v>
      </c>
      <c r="D129" s="13">
        <f t="shared" si="18"/>
        <v>606.90989475451181</v>
      </c>
      <c r="E129" s="13">
        <f t="shared" si="19"/>
        <v>423.56475725920041</v>
      </c>
      <c r="F129" s="13">
        <f t="shared" si="20"/>
        <v>183.34513749531141</v>
      </c>
      <c r="G129" s="13">
        <f t="shared" si="21"/>
        <v>84529.606314344768</v>
      </c>
      <c r="I129" s="13">
        <f t="shared" si="22"/>
        <v>0</v>
      </c>
      <c r="J129" s="13">
        <f t="shared" si="23"/>
        <v>183.34513749531141</v>
      </c>
      <c r="K129" s="13">
        <f t="shared" si="24"/>
        <v>84529.606314344768</v>
      </c>
    </row>
    <row r="130" spans="2:11" x14ac:dyDescent="0.2">
      <c r="B130" s="9">
        <f t="shared" si="17"/>
        <v>122</v>
      </c>
      <c r="C130" s="17">
        <v>5.0000000000000001E-3</v>
      </c>
      <c r="D130" s="13">
        <f t="shared" si="18"/>
        <v>606.90989475451181</v>
      </c>
      <c r="E130" s="13">
        <f t="shared" si="19"/>
        <v>422.64803157172383</v>
      </c>
      <c r="F130" s="13">
        <f t="shared" si="20"/>
        <v>184.26186318278798</v>
      </c>
      <c r="G130" s="13">
        <f t="shared" si="21"/>
        <v>84345.344451161975</v>
      </c>
      <c r="I130" s="13">
        <f t="shared" si="22"/>
        <v>0</v>
      </c>
      <c r="J130" s="13">
        <f t="shared" si="23"/>
        <v>184.26186318278798</v>
      </c>
      <c r="K130" s="13">
        <f t="shared" si="24"/>
        <v>84345.344451161975</v>
      </c>
    </row>
    <row r="131" spans="2:11" x14ac:dyDescent="0.2">
      <c r="B131" s="9">
        <f t="shared" si="17"/>
        <v>123</v>
      </c>
      <c r="C131" s="17">
        <v>5.0000000000000001E-3</v>
      </c>
      <c r="D131" s="13">
        <f t="shared" si="18"/>
        <v>606.9098947545117</v>
      </c>
      <c r="E131" s="13">
        <f t="shared" si="19"/>
        <v>421.72672225580988</v>
      </c>
      <c r="F131" s="13">
        <f t="shared" si="20"/>
        <v>185.18317249870182</v>
      </c>
      <c r="G131" s="13">
        <f t="shared" si="21"/>
        <v>84160.161278663276</v>
      </c>
      <c r="I131" s="13">
        <f t="shared" si="22"/>
        <v>0</v>
      </c>
      <c r="J131" s="13">
        <f t="shared" si="23"/>
        <v>185.18317249870182</v>
      </c>
      <c r="K131" s="13">
        <f t="shared" si="24"/>
        <v>84160.161278663276</v>
      </c>
    </row>
    <row r="132" spans="2:11" x14ac:dyDescent="0.2">
      <c r="B132" s="9">
        <f t="shared" si="17"/>
        <v>124</v>
      </c>
      <c r="C132" s="17">
        <v>5.0000000000000001E-3</v>
      </c>
      <c r="D132" s="13">
        <f t="shared" si="18"/>
        <v>606.90989475451181</v>
      </c>
      <c r="E132" s="13">
        <f t="shared" si="19"/>
        <v>420.80080639331641</v>
      </c>
      <c r="F132" s="13">
        <f t="shared" si="20"/>
        <v>186.1090883611954</v>
      </c>
      <c r="G132" s="13">
        <f t="shared" si="21"/>
        <v>83974.052190302085</v>
      </c>
      <c r="I132" s="13">
        <f t="shared" si="22"/>
        <v>0</v>
      </c>
      <c r="J132" s="13">
        <f t="shared" si="23"/>
        <v>186.1090883611954</v>
      </c>
      <c r="K132" s="13">
        <f t="shared" si="24"/>
        <v>83974.052190302085</v>
      </c>
    </row>
    <row r="133" spans="2:11" x14ac:dyDescent="0.2">
      <c r="B133" s="9">
        <f t="shared" si="17"/>
        <v>125</v>
      </c>
      <c r="C133" s="17">
        <v>5.0000000000000001E-3</v>
      </c>
      <c r="D133" s="13">
        <f t="shared" si="18"/>
        <v>606.9098947545117</v>
      </c>
      <c r="E133" s="13">
        <f t="shared" si="19"/>
        <v>419.87026095151043</v>
      </c>
      <c r="F133" s="13">
        <f t="shared" si="20"/>
        <v>187.03963380300127</v>
      </c>
      <c r="G133" s="13">
        <f t="shared" si="21"/>
        <v>83787.012556499089</v>
      </c>
      <c r="I133" s="13">
        <f t="shared" si="22"/>
        <v>0</v>
      </c>
      <c r="J133" s="13">
        <f t="shared" si="23"/>
        <v>187.03963380300127</v>
      </c>
      <c r="K133" s="13">
        <f t="shared" si="24"/>
        <v>83787.012556499089</v>
      </c>
    </row>
    <row r="134" spans="2:11" x14ac:dyDescent="0.2">
      <c r="B134" s="9">
        <f t="shared" si="17"/>
        <v>126</v>
      </c>
      <c r="C134" s="17">
        <v>5.0000000000000001E-3</v>
      </c>
      <c r="D134" s="13">
        <f t="shared" si="18"/>
        <v>606.90989475451181</v>
      </c>
      <c r="E134" s="13">
        <f t="shared" si="19"/>
        <v>418.93506278249544</v>
      </c>
      <c r="F134" s="13">
        <f t="shared" si="20"/>
        <v>187.97483197201637</v>
      </c>
      <c r="G134" s="13">
        <f t="shared" si="21"/>
        <v>83599.037724527079</v>
      </c>
      <c r="I134" s="13">
        <f t="shared" si="22"/>
        <v>0</v>
      </c>
      <c r="J134" s="13">
        <f t="shared" si="23"/>
        <v>187.97483197201637</v>
      </c>
      <c r="K134" s="13">
        <f t="shared" si="24"/>
        <v>83599.037724527079</v>
      </c>
    </row>
    <row r="135" spans="2:11" x14ac:dyDescent="0.2">
      <c r="B135" s="9">
        <f t="shared" si="17"/>
        <v>127</v>
      </c>
      <c r="C135" s="17">
        <v>5.0000000000000001E-3</v>
      </c>
      <c r="D135" s="13">
        <f t="shared" si="18"/>
        <v>606.90989475451181</v>
      </c>
      <c r="E135" s="13">
        <f t="shared" si="19"/>
        <v>417.9951886226354</v>
      </c>
      <c r="F135" s="13">
        <f t="shared" si="20"/>
        <v>188.91470613187641</v>
      </c>
      <c r="G135" s="13">
        <f t="shared" si="21"/>
        <v>83410.123018395199</v>
      </c>
      <c r="I135" s="13">
        <f t="shared" si="22"/>
        <v>0</v>
      </c>
      <c r="J135" s="13">
        <f t="shared" si="23"/>
        <v>188.91470613187641</v>
      </c>
      <c r="K135" s="13">
        <f t="shared" si="24"/>
        <v>83410.123018395199</v>
      </c>
    </row>
    <row r="136" spans="2:11" x14ac:dyDescent="0.2">
      <c r="B136" s="9">
        <f t="shared" si="17"/>
        <v>128</v>
      </c>
      <c r="C136" s="17">
        <v>5.0000000000000001E-3</v>
      </c>
      <c r="D136" s="13">
        <f t="shared" si="18"/>
        <v>606.90989475451181</v>
      </c>
      <c r="E136" s="13">
        <f t="shared" si="19"/>
        <v>417.050615091976</v>
      </c>
      <c r="F136" s="13">
        <f t="shared" si="20"/>
        <v>189.85927966253581</v>
      </c>
      <c r="G136" s="13">
        <f t="shared" si="21"/>
        <v>83220.263738732669</v>
      </c>
      <c r="I136" s="13">
        <f t="shared" si="22"/>
        <v>0</v>
      </c>
      <c r="J136" s="13">
        <f t="shared" si="23"/>
        <v>189.85927966253581</v>
      </c>
      <c r="K136" s="13">
        <f t="shared" si="24"/>
        <v>83220.263738732669</v>
      </c>
    </row>
    <row r="137" spans="2:11" x14ac:dyDescent="0.2">
      <c r="B137" s="9">
        <f t="shared" si="17"/>
        <v>129</v>
      </c>
      <c r="C137" s="17">
        <v>5.0000000000000001E-3</v>
      </c>
      <c r="D137" s="13">
        <f t="shared" si="18"/>
        <v>606.90989475451192</v>
      </c>
      <c r="E137" s="13">
        <f t="shared" si="19"/>
        <v>416.10131869366336</v>
      </c>
      <c r="F137" s="13">
        <f t="shared" si="20"/>
        <v>190.80857606084857</v>
      </c>
      <c r="G137" s="13">
        <f t="shared" si="21"/>
        <v>83029.455162671817</v>
      </c>
      <c r="I137" s="13">
        <f t="shared" si="22"/>
        <v>0</v>
      </c>
      <c r="J137" s="13">
        <f t="shared" si="23"/>
        <v>190.80857606084857</v>
      </c>
      <c r="K137" s="13">
        <f t="shared" si="24"/>
        <v>83029.455162671817</v>
      </c>
    </row>
    <row r="138" spans="2:11" x14ac:dyDescent="0.2">
      <c r="B138" s="9">
        <f t="shared" si="17"/>
        <v>130</v>
      </c>
      <c r="C138" s="17">
        <v>5.0000000000000001E-3</v>
      </c>
      <c r="D138" s="13">
        <f t="shared" si="18"/>
        <v>606.90989475451181</v>
      </c>
      <c r="E138" s="13">
        <f t="shared" si="19"/>
        <v>415.1472758133591</v>
      </c>
      <c r="F138" s="13">
        <f t="shared" si="20"/>
        <v>191.76261894115271</v>
      </c>
      <c r="G138" s="13">
        <f t="shared" si="21"/>
        <v>82837.692543730664</v>
      </c>
      <c r="I138" s="13">
        <f t="shared" si="22"/>
        <v>0</v>
      </c>
      <c r="J138" s="13">
        <f t="shared" si="23"/>
        <v>191.76261894115271</v>
      </c>
      <c r="K138" s="13">
        <f t="shared" si="24"/>
        <v>82837.692543730664</v>
      </c>
    </row>
    <row r="139" spans="2:11" x14ac:dyDescent="0.2">
      <c r="B139" s="9">
        <f t="shared" si="17"/>
        <v>131</v>
      </c>
      <c r="C139" s="17">
        <v>5.0000000000000001E-3</v>
      </c>
      <c r="D139" s="13">
        <f t="shared" si="18"/>
        <v>606.90989475451192</v>
      </c>
      <c r="E139" s="13">
        <f t="shared" si="19"/>
        <v>414.18846271865334</v>
      </c>
      <c r="F139" s="13">
        <f t="shared" si="20"/>
        <v>192.72143203585858</v>
      </c>
      <c r="G139" s="13">
        <f t="shared" si="21"/>
        <v>82644.971111694802</v>
      </c>
      <c r="I139" s="13">
        <f t="shared" si="22"/>
        <v>0</v>
      </c>
      <c r="J139" s="13">
        <f t="shared" si="23"/>
        <v>192.72143203585858</v>
      </c>
      <c r="K139" s="13">
        <f t="shared" si="24"/>
        <v>82644.971111694802</v>
      </c>
    </row>
    <row r="140" spans="2:11" x14ac:dyDescent="0.2">
      <c r="B140" s="9">
        <f t="shared" si="17"/>
        <v>132</v>
      </c>
      <c r="C140" s="17">
        <v>5.0000000000000001E-3</v>
      </c>
      <c r="D140" s="13">
        <f t="shared" si="18"/>
        <v>606.90989475451181</v>
      </c>
      <c r="E140" s="13">
        <f t="shared" si="19"/>
        <v>413.22485555847402</v>
      </c>
      <c r="F140" s="13">
        <f t="shared" si="20"/>
        <v>193.68503919603779</v>
      </c>
      <c r="G140" s="13">
        <f t="shared" si="21"/>
        <v>82451.286072498769</v>
      </c>
      <c r="I140" s="13">
        <f t="shared" si="22"/>
        <v>0</v>
      </c>
      <c r="J140" s="13">
        <f t="shared" si="23"/>
        <v>193.68503919603779</v>
      </c>
      <c r="K140" s="13">
        <f t="shared" si="24"/>
        <v>82451.286072498769</v>
      </c>
    </row>
    <row r="141" spans="2:11" x14ac:dyDescent="0.2">
      <c r="B141" s="9">
        <f t="shared" si="17"/>
        <v>133</v>
      </c>
      <c r="C141" s="17">
        <v>5.0000000000000001E-3</v>
      </c>
      <c r="D141" s="13">
        <f t="shared" si="18"/>
        <v>606.90989475451192</v>
      </c>
      <c r="E141" s="13">
        <f t="shared" si="19"/>
        <v>412.25643036249386</v>
      </c>
      <c r="F141" s="13">
        <f t="shared" si="20"/>
        <v>194.65346439201807</v>
      </c>
      <c r="G141" s="13">
        <f t="shared" si="21"/>
        <v>82256.632608106753</v>
      </c>
      <c r="I141" s="13">
        <f t="shared" si="22"/>
        <v>0</v>
      </c>
      <c r="J141" s="13">
        <f t="shared" si="23"/>
        <v>194.65346439201807</v>
      </c>
      <c r="K141" s="13">
        <f t="shared" si="24"/>
        <v>82256.632608106753</v>
      </c>
    </row>
    <row r="142" spans="2:11" x14ac:dyDescent="0.2">
      <c r="B142" s="9">
        <f t="shared" si="17"/>
        <v>134</v>
      </c>
      <c r="C142" s="17">
        <v>5.0000000000000001E-3</v>
      </c>
      <c r="D142" s="13">
        <f t="shared" si="18"/>
        <v>606.90989475451181</v>
      </c>
      <c r="E142" s="13">
        <f t="shared" si="19"/>
        <v>411.28316304053379</v>
      </c>
      <c r="F142" s="13">
        <f t="shared" si="20"/>
        <v>195.62673171397802</v>
      </c>
      <c r="G142" s="13">
        <f t="shared" si="21"/>
        <v>82061.005876392781</v>
      </c>
      <c r="I142" s="13">
        <f t="shared" si="22"/>
        <v>0</v>
      </c>
      <c r="J142" s="13">
        <f t="shared" si="23"/>
        <v>195.62673171397802</v>
      </c>
      <c r="K142" s="13">
        <f t="shared" si="24"/>
        <v>82061.005876392781</v>
      </c>
    </row>
    <row r="143" spans="2:11" x14ac:dyDescent="0.2">
      <c r="B143" s="9">
        <f t="shared" si="17"/>
        <v>135</v>
      </c>
      <c r="C143" s="17">
        <v>5.0000000000000001E-3</v>
      </c>
      <c r="D143" s="13">
        <f t="shared" si="18"/>
        <v>606.90989475451181</v>
      </c>
      <c r="E143" s="13">
        <f t="shared" si="19"/>
        <v>410.30502938196389</v>
      </c>
      <c r="F143" s="13">
        <f t="shared" si="20"/>
        <v>196.60486537254792</v>
      </c>
      <c r="G143" s="13">
        <f t="shared" si="21"/>
        <v>81864.401011020236</v>
      </c>
      <c r="I143" s="13">
        <f t="shared" si="22"/>
        <v>0</v>
      </c>
      <c r="J143" s="13">
        <f t="shared" si="23"/>
        <v>196.60486537254792</v>
      </c>
      <c r="K143" s="13">
        <f t="shared" si="24"/>
        <v>81864.401011020236</v>
      </c>
    </row>
    <row r="144" spans="2:11" x14ac:dyDescent="0.2">
      <c r="B144" s="9">
        <f t="shared" si="17"/>
        <v>136</v>
      </c>
      <c r="C144" s="17">
        <v>5.0000000000000001E-3</v>
      </c>
      <c r="D144" s="13">
        <f t="shared" si="18"/>
        <v>606.90989475451192</v>
      </c>
      <c r="E144" s="13">
        <f t="shared" si="19"/>
        <v>409.32200505510122</v>
      </c>
      <c r="F144" s="13">
        <f t="shared" si="20"/>
        <v>197.58788969941071</v>
      </c>
      <c r="G144" s="13">
        <f t="shared" si="21"/>
        <v>81666.813121320825</v>
      </c>
      <c r="I144" s="13">
        <f t="shared" si="22"/>
        <v>0</v>
      </c>
      <c r="J144" s="13">
        <f t="shared" si="23"/>
        <v>197.58788969941071</v>
      </c>
      <c r="K144" s="13">
        <f t="shared" si="24"/>
        <v>81666.813121320825</v>
      </c>
    </row>
    <row r="145" spans="2:11" x14ac:dyDescent="0.2">
      <c r="B145" s="9">
        <f t="shared" si="17"/>
        <v>137</v>
      </c>
      <c r="C145" s="17">
        <v>5.0000000000000001E-3</v>
      </c>
      <c r="D145" s="13">
        <f t="shared" si="18"/>
        <v>606.90989475451204</v>
      </c>
      <c r="E145" s="13">
        <f t="shared" si="19"/>
        <v>408.33406560660416</v>
      </c>
      <c r="F145" s="13">
        <f t="shared" si="20"/>
        <v>198.57582914790788</v>
      </c>
      <c r="G145" s="13">
        <f t="shared" si="21"/>
        <v>81468.237292172911</v>
      </c>
      <c r="I145" s="13">
        <f t="shared" si="22"/>
        <v>0</v>
      </c>
      <c r="J145" s="13">
        <f t="shared" si="23"/>
        <v>198.57582914790788</v>
      </c>
      <c r="K145" s="13">
        <f t="shared" si="24"/>
        <v>81468.237292172911</v>
      </c>
    </row>
    <row r="146" spans="2:11" x14ac:dyDescent="0.2">
      <c r="B146" s="9">
        <f t="shared" si="17"/>
        <v>138</v>
      </c>
      <c r="C146" s="17">
        <v>5.0000000000000001E-3</v>
      </c>
      <c r="D146" s="13">
        <f t="shared" si="18"/>
        <v>606.90989475451181</v>
      </c>
      <c r="E146" s="13">
        <f t="shared" si="19"/>
        <v>407.34118646086455</v>
      </c>
      <c r="F146" s="13">
        <f t="shared" si="20"/>
        <v>199.56870829364726</v>
      </c>
      <c r="G146" s="13">
        <f t="shared" si="21"/>
        <v>81268.668583879262</v>
      </c>
      <c r="I146" s="13">
        <f t="shared" si="22"/>
        <v>0</v>
      </c>
      <c r="J146" s="13">
        <f t="shared" si="23"/>
        <v>199.56870829364726</v>
      </c>
      <c r="K146" s="13">
        <f t="shared" si="24"/>
        <v>81268.668583879262</v>
      </c>
    </row>
    <row r="147" spans="2:11" x14ac:dyDescent="0.2">
      <c r="B147" s="9">
        <f t="shared" si="17"/>
        <v>139</v>
      </c>
      <c r="C147" s="17">
        <v>5.0000000000000001E-3</v>
      </c>
      <c r="D147" s="13">
        <f t="shared" si="18"/>
        <v>606.90989475451204</v>
      </c>
      <c r="E147" s="13">
        <f t="shared" si="19"/>
        <v>406.34334291939632</v>
      </c>
      <c r="F147" s="13">
        <f t="shared" si="20"/>
        <v>200.56655183511572</v>
      </c>
      <c r="G147" s="13">
        <f t="shared" si="21"/>
        <v>81068.102032044146</v>
      </c>
      <c r="I147" s="13">
        <f t="shared" si="22"/>
        <v>0</v>
      </c>
      <c r="J147" s="13">
        <f t="shared" si="23"/>
        <v>200.56655183511572</v>
      </c>
      <c r="K147" s="13">
        <f t="shared" si="24"/>
        <v>81068.102032044146</v>
      </c>
    </row>
    <row r="148" spans="2:11" x14ac:dyDescent="0.2">
      <c r="B148" s="9">
        <f t="shared" si="17"/>
        <v>140</v>
      </c>
      <c r="C148" s="17">
        <v>5.0000000000000001E-3</v>
      </c>
      <c r="D148" s="13">
        <f t="shared" si="18"/>
        <v>606.90989475451192</v>
      </c>
      <c r="E148" s="13">
        <f t="shared" si="19"/>
        <v>405.34051016022073</v>
      </c>
      <c r="F148" s="13">
        <f t="shared" si="20"/>
        <v>201.56938459429119</v>
      </c>
      <c r="G148" s="13">
        <f t="shared" si="21"/>
        <v>80866.532647449858</v>
      </c>
      <c r="I148" s="13">
        <f t="shared" si="22"/>
        <v>0</v>
      </c>
      <c r="J148" s="13">
        <f t="shared" si="23"/>
        <v>201.56938459429119</v>
      </c>
      <c r="K148" s="13">
        <f t="shared" si="24"/>
        <v>80866.532647449858</v>
      </c>
    </row>
    <row r="149" spans="2:11" x14ac:dyDescent="0.2">
      <c r="B149" s="9">
        <f t="shared" si="17"/>
        <v>141</v>
      </c>
      <c r="C149" s="17">
        <v>5.0000000000000001E-3</v>
      </c>
      <c r="D149" s="13">
        <f t="shared" si="18"/>
        <v>606.90989475451181</v>
      </c>
      <c r="E149" s="13">
        <f t="shared" si="19"/>
        <v>404.33266323724928</v>
      </c>
      <c r="F149" s="13">
        <f t="shared" si="20"/>
        <v>202.57723151726253</v>
      </c>
      <c r="G149" s="13">
        <f t="shared" si="21"/>
        <v>80663.955415932593</v>
      </c>
      <c r="I149" s="13">
        <f t="shared" si="22"/>
        <v>0</v>
      </c>
      <c r="J149" s="13">
        <f t="shared" si="23"/>
        <v>202.57723151726253</v>
      </c>
      <c r="K149" s="13">
        <f t="shared" si="24"/>
        <v>80663.955415932593</v>
      </c>
    </row>
    <row r="150" spans="2:11" x14ac:dyDescent="0.2">
      <c r="B150" s="9">
        <f t="shared" si="17"/>
        <v>142</v>
      </c>
      <c r="C150" s="17">
        <v>5.0000000000000001E-3</v>
      </c>
      <c r="D150" s="13">
        <f t="shared" si="18"/>
        <v>606.90989475451181</v>
      </c>
      <c r="E150" s="13">
        <f t="shared" si="19"/>
        <v>403.31977707966297</v>
      </c>
      <c r="F150" s="13">
        <f t="shared" si="20"/>
        <v>203.59011767484884</v>
      </c>
      <c r="G150" s="13">
        <f t="shared" si="21"/>
        <v>80460.365298257748</v>
      </c>
      <c r="I150" s="13">
        <f t="shared" si="22"/>
        <v>0</v>
      </c>
      <c r="J150" s="13">
        <f t="shared" si="23"/>
        <v>203.59011767484884</v>
      </c>
      <c r="K150" s="13">
        <f t="shared" si="24"/>
        <v>80460.365298257748</v>
      </c>
    </row>
    <row r="151" spans="2:11" x14ac:dyDescent="0.2">
      <c r="B151" s="9">
        <f t="shared" si="17"/>
        <v>143</v>
      </c>
      <c r="C151" s="17">
        <v>5.0000000000000001E-3</v>
      </c>
      <c r="D151" s="13">
        <f t="shared" si="18"/>
        <v>606.90989475451204</v>
      </c>
      <c r="E151" s="13">
        <f t="shared" si="19"/>
        <v>402.30182649128875</v>
      </c>
      <c r="F151" s="13">
        <f t="shared" si="20"/>
        <v>204.60806826322329</v>
      </c>
      <c r="G151" s="13">
        <f t="shared" si="21"/>
        <v>80255.757229994531</v>
      </c>
      <c r="I151" s="13">
        <f t="shared" si="22"/>
        <v>0</v>
      </c>
      <c r="J151" s="13">
        <f t="shared" si="23"/>
        <v>204.60806826322329</v>
      </c>
      <c r="K151" s="13">
        <f t="shared" si="24"/>
        <v>80255.757229994531</v>
      </c>
    </row>
    <row r="152" spans="2:11" x14ac:dyDescent="0.2">
      <c r="B152" s="9">
        <f t="shared" si="17"/>
        <v>144</v>
      </c>
      <c r="C152" s="17">
        <v>5.0000000000000001E-3</v>
      </c>
      <c r="D152" s="13">
        <f t="shared" si="18"/>
        <v>606.90989475451204</v>
      </c>
      <c r="E152" s="13">
        <f t="shared" si="19"/>
        <v>401.27878614997269</v>
      </c>
      <c r="F152" s="13">
        <f t="shared" si="20"/>
        <v>205.63110860453935</v>
      </c>
      <c r="G152" s="13">
        <f t="shared" si="21"/>
        <v>80050.126121389985</v>
      </c>
      <c r="I152" s="13">
        <f t="shared" si="22"/>
        <v>0</v>
      </c>
      <c r="J152" s="13">
        <f t="shared" si="23"/>
        <v>205.63110860453935</v>
      </c>
      <c r="K152" s="13">
        <f t="shared" si="24"/>
        <v>80050.126121389985</v>
      </c>
    </row>
    <row r="153" spans="2:11" x14ac:dyDescent="0.2">
      <c r="B153" s="9">
        <f t="shared" si="17"/>
        <v>145</v>
      </c>
      <c r="C153" s="17">
        <v>5.0000000000000001E-3</v>
      </c>
      <c r="D153" s="13">
        <f t="shared" si="18"/>
        <v>606.90989475451192</v>
      </c>
      <c r="E153" s="13">
        <f t="shared" si="19"/>
        <v>400.25063060694993</v>
      </c>
      <c r="F153" s="13">
        <f t="shared" si="20"/>
        <v>206.659264147562</v>
      </c>
      <c r="G153" s="13">
        <f t="shared" si="21"/>
        <v>79843.466857242427</v>
      </c>
      <c r="I153" s="13">
        <f t="shared" si="22"/>
        <v>0</v>
      </c>
      <c r="J153" s="13">
        <f t="shared" si="23"/>
        <v>206.659264147562</v>
      </c>
      <c r="K153" s="13">
        <f t="shared" si="24"/>
        <v>79843.466857242427</v>
      </c>
    </row>
    <row r="154" spans="2:11" x14ac:dyDescent="0.2">
      <c r="B154" s="9">
        <f t="shared" si="17"/>
        <v>146</v>
      </c>
      <c r="C154" s="17">
        <v>5.0000000000000001E-3</v>
      </c>
      <c r="D154" s="13">
        <f t="shared" si="18"/>
        <v>606.90989475451192</v>
      </c>
      <c r="E154" s="13">
        <f t="shared" si="19"/>
        <v>399.21733428621212</v>
      </c>
      <c r="F154" s="13">
        <f t="shared" si="20"/>
        <v>207.6925604682998</v>
      </c>
      <c r="G154" s="13">
        <f t="shared" si="21"/>
        <v>79635.774296774121</v>
      </c>
      <c r="I154" s="13">
        <f t="shared" si="22"/>
        <v>0</v>
      </c>
      <c r="J154" s="13">
        <f t="shared" si="23"/>
        <v>207.6925604682998</v>
      </c>
      <c r="K154" s="13">
        <f t="shared" si="24"/>
        <v>79635.774296774121</v>
      </c>
    </row>
    <row r="155" spans="2:11" x14ac:dyDescent="0.2">
      <c r="B155" s="9">
        <f t="shared" si="17"/>
        <v>147</v>
      </c>
      <c r="C155" s="17">
        <v>5.0000000000000001E-3</v>
      </c>
      <c r="D155" s="13">
        <f t="shared" si="18"/>
        <v>606.90989475451192</v>
      </c>
      <c r="E155" s="13">
        <f t="shared" si="19"/>
        <v>398.17887148387064</v>
      </c>
      <c r="F155" s="13">
        <f t="shared" si="20"/>
        <v>208.73102327064129</v>
      </c>
      <c r="G155" s="13">
        <f t="shared" si="21"/>
        <v>79427.043273503485</v>
      </c>
      <c r="I155" s="13">
        <f t="shared" si="22"/>
        <v>0</v>
      </c>
      <c r="J155" s="13">
        <f t="shared" si="23"/>
        <v>208.73102327064129</v>
      </c>
      <c r="K155" s="13">
        <f t="shared" si="24"/>
        <v>79427.043273503485</v>
      </c>
    </row>
    <row r="156" spans="2:11" x14ac:dyDescent="0.2">
      <c r="B156" s="9">
        <f t="shared" ref="B156:B176" si="25">B155+1</f>
        <v>148</v>
      </c>
      <c r="C156" s="17">
        <v>5.0000000000000001E-3</v>
      </c>
      <c r="D156" s="13">
        <f t="shared" ref="D156:D176" si="26">IF(B156&lt;=Debt_Term,-PMT(C156,Amortize_Term-B155,G155),0)</f>
        <v>606.90989475451204</v>
      </c>
      <c r="E156" s="13">
        <f t="shared" ref="E156:E176" si="27">IF(B156&lt;=Debt_Term,G155*C156,0)</f>
        <v>397.13521636751744</v>
      </c>
      <c r="F156" s="13">
        <f t="shared" ref="F156:F176" si="28">D156-E156</f>
        <v>209.77467838699459</v>
      </c>
      <c r="G156" s="13">
        <f t="shared" ref="G156:G176" si="29">IF(B156&lt;=Debt_Term,G155-F156,0)</f>
        <v>79217.268595116489</v>
      </c>
      <c r="I156" s="13">
        <f t="shared" ref="I156:I176" si="30">IF(B156=Debt_Term,G156,0)</f>
        <v>0</v>
      </c>
      <c r="J156" s="13">
        <f t="shared" ref="J156:J176" si="31">I156+F156</f>
        <v>209.77467838699459</v>
      </c>
      <c r="K156" s="13">
        <f t="shared" ref="K156:K176" si="32">G156-I156</f>
        <v>79217.268595116489</v>
      </c>
    </row>
    <row r="157" spans="2:11" x14ac:dyDescent="0.2">
      <c r="B157" s="9">
        <f t="shared" si="25"/>
        <v>149</v>
      </c>
      <c r="C157" s="17">
        <v>5.0000000000000001E-3</v>
      </c>
      <c r="D157" s="13">
        <f t="shared" si="26"/>
        <v>606.90989475451192</v>
      </c>
      <c r="E157" s="13">
        <f t="shared" si="27"/>
        <v>396.08634297558245</v>
      </c>
      <c r="F157" s="13">
        <f t="shared" si="28"/>
        <v>210.82355177892947</v>
      </c>
      <c r="G157" s="13">
        <f t="shared" si="29"/>
        <v>79006.44504333756</v>
      </c>
      <c r="I157" s="13">
        <f t="shared" si="30"/>
        <v>0</v>
      </c>
      <c r="J157" s="13">
        <f t="shared" si="31"/>
        <v>210.82355177892947</v>
      </c>
      <c r="K157" s="13">
        <f t="shared" si="32"/>
        <v>79006.44504333756</v>
      </c>
    </row>
    <row r="158" spans="2:11" x14ac:dyDescent="0.2">
      <c r="B158" s="9">
        <f t="shared" si="25"/>
        <v>150</v>
      </c>
      <c r="C158" s="17">
        <v>5.0000000000000001E-3</v>
      </c>
      <c r="D158" s="13">
        <f t="shared" si="26"/>
        <v>606.90989475451204</v>
      </c>
      <c r="E158" s="13">
        <f t="shared" si="27"/>
        <v>395.03222521668783</v>
      </c>
      <c r="F158" s="13">
        <f t="shared" si="28"/>
        <v>211.8776695378242</v>
      </c>
      <c r="G158" s="13">
        <f t="shared" si="29"/>
        <v>78794.567373799742</v>
      </c>
      <c r="I158" s="13">
        <f t="shared" si="30"/>
        <v>0</v>
      </c>
      <c r="J158" s="13">
        <f t="shared" si="31"/>
        <v>211.8776695378242</v>
      </c>
      <c r="K158" s="13">
        <f t="shared" si="32"/>
        <v>78794.567373799742</v>
      </c>
    </row>
    <row r="159" spans="2:11" x14ac:dyDescent="0.2">
      <c r="B159" s="9">
        <f t="shared" si="25"/>
        <v>151</v>
      </c>
      <c r="C159" s="17">
        <v>5.0000000000000001E-3</v>
      </c>
      <c r="D159" s="13">
        <f t="shared" si="26"/>
        <v>606.90989475451204</v>
      </c>
      <c r="E159" s="13">
        <f t="shared" si="27"/>
        <v>393.97283686899874</v>
      </c>
      <c r="F159" s="13">
        <f t="shared" si="28"/>
        <v>212.9370578855133</v>
      </c>
      <c r="G159" s="13">
        <f t="shared" si="29"/>
        <v>78581.630315914226</v>
      </c>
      <c r="I159" s="13">
        <f t="shared" si="30"/>
        <v>0</v>
      </c>
      <c r="J159" s="13">
        <f t="shared" si="31"/>
        <v>212.9370578855133</v>
      </c>
      <c r="K159" s="13">
        <f t="shared" si="32"/>
        <v>78581.630315914226</v>
      </c>
    </row>
    <row r="160" spans="2:11" x14ac:dyDescent="0.2">
      <c r="B160" s="9">
        <f t="shared" si="25"/>
        <v>152</v>
      </c>
      <c r="C160" s="17">
        <v>5.0000000000000001E-3</v>
      </c>
      <c r="D160" s="13">
        <f t="shared" si="26"/>
        <v>606.90989475451192</v>
      </c>
      <c r="E160" s="13">
        <f t="shared" si="27"/>
        <v>392.90815157957115</v>
      </c>
      <c r="F160" s="13">
        <f t="shared" si="28"/>
        <v>214.00174317494077</v>
      </c>
      <c r="G160" s="13">
        <f t="shared" si="29"/>
        <v>78367.628572739282</v>
      </c>
      <c r="I160" s="13">
        <f t="shared" si="30"/>
        <v>0</v>
      </c>
      <c r="J160" s="13">
        <f t="shared" si="31"/>
        <v>214.00174317494077</v>
      </c>
      <c r="K160" s="13">
        <f t="shared" si="32"/>
        <v>78367.628572739282</v>
      </c>
    </row>
    <row r="161" spans="2:11" x14ac:dyDescent="0.2">
      <c r="B161" s="9">
        <f t="shared" si="25"/>
        <v>153</v>
      </c>
      <c r="C161" s="17">
        <v>5.0000000000000001E-3</v>
      </c>
      <c r="D161" s="13">
        <f t="shared" si="26"/>
        <v>606.90989475451204</v>
      </c>
      <c r="E161" s="13">
        <f t="shared" si="27"/>
        <v>391.83814286369642</v>
      </c>
      <c r="F161" s="13">
        <f t="shared" si="28"/>
        <v>215.07175189081562</v>
      </c>
      <c r="G161" s="13">
        <f t="shared" si="29"/>
        <v>78152.556820848462</v>
      </c>
      <c r="I161" s="13">
        <f t="shared" si="30"/>
        <v>0</v>
      </c>
      <c r="J161" s="13">
        <f t="shared" si="31"/>
        <v>215.07175189081562</v>
      </c>
      <c r="K161" s="13">
        <f t="shared" si="32"/>
        <v>78152.556820848462</v>
      </c>
    </row>
    <row r="162" spans="2:11" x14ac:dyDescent="0.2">
      <c r="B162" s="9">
        <f t="shared" si="25"/>
        <v>154</v>
      </c>
      <c r="C162" s="17">
        <v>5.0000000000000001E-3</v>
      </c>
      <c r="D162" s="13">
        <f t="shared" si="26"/>
        <v>606.90989475451181</v>
      </c>
      <c r="E162" s="13">
        <f t="shared" si="27"/>
        <v>390.76278410424231</v>
      </c>
      <c r="F162" s="13">
        <f t="shared" si="28"/>
        <v>216.1471106502695</v>
      </c>
      <c r="G162" s="13">
        <f t="shared" si="29"/>
        <v>77936.40971019819</v>
      </c>
      <c r="I162" s="13">
        <f t="shared" si="30"/>
        <v>0</v>
      </c>
      <c r="J162" s="13">
        <f t="shared" si="31"/>
        <v>216.1471106502695</v>
      </c>
      <c r="K162" s="13">
        <f t="shared" si="32"/>
        <v>77936.40971019819</v>
      </c>
    </row>
    <row r="163" spans="2:11" x14ac:dyDescent="0.2">
      <c r="B163" s="9">
        <f t="shared" si="25"/>
        <v>155</v>
      </c>
      <c r="C163" s="17">
        <v>5.0000000000000001E-3</v>
      </c>
      <c r="D163" s="13">
        <f t="shared" si="26"/>
        <v>606.90989475451181</v>
      </c>
      <c r="E163" s="13">
        <f t="shared" si="27"/>
        <v>389.68204855099094</v>
      </c>
      <c r="F163" s="13">
        <f t="shared" si="28"/>
        <v>217.22784620352087</v>
      </c>
      <c r="G163" s="13">
        <f t="shared" si="29"/>
        <v>77719.181863994672</v>
      </c>
      <c r="I163" s="13">
        <f t="shared" si="30"/>
        <v>0</v>
      </c>
      <c r="J163" s="13">
        <f t="shared" si="31"/>
        <v>217.22784620352087</v>
      </c>
      <c r="K163" s="13">
        <f t="shared" si="32"/>
        <v>77719.181863994672</v>
      </c>
    </row>
    <row r="164" spans="2:11" x14ac:dyDescent="0.2">
      <c r="B164" s="9">
        <f t="shared" si="25"/>
        <v>156</v>
      </c>
      <c r="C164" s="17">
        <v>5.0000000000000001E-3</v>
      </c>
      <c r="D164" s="13">
        <f t="shared" si="26"/>
        <v>606.90989475451192</v>
      </c>
      <c r="E164" s="13">
        <f t="shared" si="27"/>
        <v>388.59590931997337</v>
      </c>
      <c r="F164" s="13">
        <f t="shared" si="28"/>
        <v>218.31398543453855</v>
      </c>
      <c r="G164" s="13">
        <f t="shared" si="29"/>
        <v>77500.867878560137</v>
      </c>
      <c r="I164" s="13">
        <f t="shared" si="30"/>
        <v>0</v>
      </c>
      <c r="J164" s="13">
        <f t="shared" si="31"/>
        <v>218.31398543453855</v>
      </c>
      <c r="K164" s="13">
        <f t="shared" si="32"/>
        <v>77500.867878560137</v>
      </c>
    </row>
    <row r="165" spans="2:11" x14ac:dyDescent="0.2">
      <c r="B165" s="9">
        <f t="shared" si="25"/>
        <v>157</v>
      </c>
      <c r="C165" s="17">
        <v>5.0000000000000001E-3</v>
      </c>
      <c r="D165" s="13">
        <f t="shared" si="26"/>
        <v>606.90989475451192</v>
      </c>
      <c r="E165" s="13">
        <f t="shared" si="27"/>
        <v>387.50433939280072</v>
      </c>
      <c r="F165" s="13">
        <f t="shared" si="28"/>
        <v>219.40555536171121</v>
      </c>
      <c r="G165" s="13">
        <f t="shared" si="29"/>
        <v>77281.46232319843</v>
      </c>
      <c r="I165" s="13">
        <f t="shared" si="30"/>
        <v>0</v>
      </c>
      <c r="J165" s="13">
        <f t="shared" si="31"/>
        <v>219.40555536171121</v>
      </c>
      <c r="K165" s="13">
        <f t="shared" si="32"/>
        <v>77281.46232319843</v>
      </c>
    </row>
    <row r="166" spans="2:11" x14ac:dyDescent="0.2">
      <c r="B166" s="9">
        <f t="shared" si="25"/>
        <v>158</v>
      </c>
      <c r="C166" s="17">
        <v>5.0000000000000001E-3</v>
      </c>
      <c r="D166" s="13">
        <f t="shared" si="26"/>
        <v>606.90989475451204</v>
      </c>
      <c r="E166" s="13">
        <f t="shared" si="27"/>
        <v>386.40731161599217</v>
      </c>
      <c r="F166" s="13">
        <f t="shared" si="28"/>
        <v>220.50258313851987</v>
      </c>
      <c r="G166" s="13">
        <f t="shared" si="29"/>
        <v>77060.959740059916</v>
      </c>
      <c r="I166" s="13">
        <f t="shared" si="30"/>
        <v>0</v>
      </c>
      <c r="J166" s="13">
        <f t="shared" si="31"/>
        <v>220.50258313851987</v>
      </c>
      <c r="K166" s="13">
        <f t="shared" si="32"/>
        <v>77060.959740059916</v>
      </c>
    </row>
    <row r="167" spans="2:11" x14ac:dyDescent="0.2">
      <c r="B167" s="9">
        <f t="shared" si="25"/>
        <v>159</v>
      </c>
      <c r="C167" s="17">
        <v>5.0000000000000001E-3</v>
      </c>
      <c r="D167" s="13">
        <f t="shared" si="26"/>
        <v>606.90989475451204</v>
      </c>
      <c r="E167" s="13">
        <f t="shared" si="27"/>
        <v>385.30479870029961</v>
      </c>
      <c r="F167" s="13">
        <f t="shared" si="28"/>
        <v>221.60509605421242</v>
      </c>
      <c r="G167" s="13">
        <f t="shared" si="29"/>
        <v>76839.354644005711</v>
      </c>
      <c r="I167" s="13">
        <f t="shared" si="30"/>
        <v>0</v>
      </c>
      <c r="J167" s="13">
        <f t="shared" si="31"/>
        <v>221.60509605421242</v>
      </c>
      <c r="K167" s="13">
        <f t="shared" si="32"/>
        <v>76839.354644005711</v>
      </c>
    </row>
    <row r="168" spans="2:11" x14ac:dyDescent="0.2">
      <c r="B168" s="9">
        <f t="shared" si="25"/>
        <v>160</v>
      </c>
      <c r="C168" s="17">
        <v>5.0000000000000001E-3</v>
      </c>
      <c r="D168" s="13">
        <f t="shared" si="26"/>
        <v>606.90989475451204</v>
      </c>
      <c r="E168" s="13">
        <f t="shared" si="27"/>
        <v>384.19677322002855</v>
      </c>
      <c r="F168" s="13">
        <f t="shared" si="28"/>
        <v>222.71312153448349</v>
      </c>
      <c r="G168" s="13">
        <f t="shared" si="29"/>
        <v>76616.641522471225</v>
      </c>
      <c r="I168" s="13">
        <f t="shared" si="30"/>
        <v>0</v>
      </c>
      <c r="J168" s="13">
        <f t="shared" si="31"/>
        <v>222.71312153448349</v>
      </c>
      <c r="K168" s="13">
        <f t="shared" si="32"/>
        <v>76616.641522471225</v>
      </c>
    </row>
    <row r="169" spans="2:11" x14ac:dyDescent="0.2">
      <c r="B169" s="9">
        <f t="shared" si="25"/>
        <v>161</v>
      </c>
      <c r="C169" s="17">
        <v>5.0000000000000001E-3</v>
      </c>
      <c r="D169" s="13">
        <f t="shared" si="26"/>
        <v>606.90989475451204</v>
      </c>
      <c r="E169" s="13">
        <f t="shared" si="27"/>
        <v>383.08320761235615</v>
      </c>
      <c r="F169" s="13">
        <f t="shared" si="28"/>
        <v>223.82668714215589</v>
      </c>
      <c r="G169" s="13">
        <f t="shared" si="29"/>
        <v>76392.814835329074</v>
      </c>
      <c r="I169" s="13">
        <f t="shared" si="30"/>
        <v>0</v>
      </c>
      <c r="J169" s="13">
        <f t="shared" si="31"/>
        <v>223.82668714215589</v>
      </c>
      <c r="K169" s="13">
        <f t="shared" si="32"/>
        <v>76392.814835329074</v>
      </c>
    </row>
    <row r="170" spans="2:11" x14ac:dyDescent="0.2">
      <c r="B170" s="9">
        <f t="shared" si="25"/>
        <v>162</v>
      </c>
      <c r="C170" s="17">
        <v>5.0000000000000001E-3</v>
      </c>
      <c r="D170" s="13">
        <f t="shared" si="26"/>
        <v>606.90989475451215</v>
      </c>
      <c r="E170" s="13">
        <f t="shared" si="27"/>
        <v>381.9640741766454</v>
      </c>
      <c r="F170" s="13">
        <f t="shared" si="28"/>
        <v>224.94582057786675</v>
      </c>
      <c r="G170" s="13">
        <f t="shared" si="29"/>
        <v>76167.86901475121</v>
      </c>
      <c r="I170" s="13">
        <f t="shared" si="30"/>
        <v>0</v>
      </c>
      <c r="J170" s="13">
        <f t="shared" si="31"/>
        <v>224.94582057786675</v>
      </c>
      <c r="K170" s="13">
        <f t="shared" si="32"/>
        <v>76167.86901475121</v>
      </c>
    </row>
    <row r="171" spans="2:11" x14ac:dyDescent="0.2">
      <c r="B171" s="9">
        <f t="shared" si="25"/>
        <v>163</v>
      </c>
      <c r="C171" s="17">
        <v>5.0000000000000001E-3</v>
      </c>
      <c r="D171" s="13">
        <f t="shared" si="26"/>
        <v>606.90989475451227</v>
      </c>
      <c r="E171" s="13">
        <f t="shared" si="27"/>
        <v>380.83934507375608</v>
      </c>
      <c r="F171" s="13">
        <f t="shared" si="28"/>
        <v>226.07054968075619</v>
      </c>
      <c r="G171" s="13">
        <f t="shared" si="29"/>
        <v>75941.79846507046</v>
      </c>
      <c r="I171" s="13">
        <f t="shared" si="30"/>
        <v>0</v>
      </c>
      <c r="J171" s="13">
        <f t="shared" si="31"/>
        <v>226.07054968075619</v>
      </c>
      <c r="K171" s="13">
        <f t="shared" si="32"/>
        <v>75941.79846507046</v>
      </c>
    </row>
    <row r="172" spans="2:11" x14ac:dyDescent="0.2">
      <c r="B172" s="9">
        <f t="shared" si="25"/>
        <v>164</v>
      </c>
      <c r="C172" s="17">
        <v>5.0000000000000001E-3</v>
      </c>
      <c r="D172" s="13">
        <f t="shared" si="26"/>
        <v>606.90989475451227</v>
      </c>
      <c r="E172" s="13">
        <f t="shared" si="27"/>
        <v>379.70899232535231</v>
      </c>
      <c r="F172" s="13">
        <f t="shared" si="28"/>
        <v>227.20090242915995</v>
      </c>
      <c r="G172" s="13">
        <f t="shared" si="29"/>
        <v>75714.597562641298</v>
      </c>
      <c r="I172" s="13">
        <f t="shared" si="30"/>
        <v>0</v>
      </c>
      <c r="J172" s="13">
        <f t="shared" si="31"/>
        <v>227.20090242915995</v>
      </c>
      <c r="K172" s="13">
        <f t="shared" si="32"/>
        <v>75714.597562641298</v>
      </c>
    </row>
    <row r="173" spans="2:11" x14ac:dyDescent="0.2">
      <c r="B173" s="9">
        <f t="shared" si="25"/>
        <v>165</v>
      </c>
      <c r="C173" s="17">
        <v>5.0000000000000001E-3</v>
      </c>
      <c r="D173" s="13">
        <f t="shared" si="26"/>
        <v>606.90989475451227</v>
      </c>
      <c r="E173" s="13">
        <f t="shared" si="27"/>
        <v>378.57298781320651</v>
      </c>
      <c r="F173" s="13">
        <f t="shared" si="28"/>
        <v>228.33690694130576</v>
      </c>
      <c r="G173" s="13">
        <f t="shared" si="29"/>
        <v>75486.260655699996</v>
      </c>
      <c r="I173" s="13">
        <f t="shared" si="30"/>
        <v>0</v>
      </c>
      <c r="J173" s="13">
        <f t="shared" si="31"/>
        <v>228.33690694130576</v>
      </c>
      <c r="K173" s="13">
        <f t="shared" si="32"/>
        <v>75486.260655699996</v>
      </c>
    </row>
    <row r="174" spans="2:11" x14ac:dyDescent="0.2">
      <c r="B174" s="9">
        <f t="shared" si="25"/>
        <v>166</v>
      </c>
      <c r="C174" s="17">
        <v>5.0000000000000001E-3</v>
      </c>
      <c r="D174" s="13">
        <f t="shared" si="26"/>
        <v>606.90989475451227</v>
      </c>
      <c r="E174" s="13">
        <f t="shared" si="27"/>
        <v>377.43130327849997</v>
      </c>
      <c r="F174" s="13">
        <f t="shared" si="28"/>
        <v>229.4785914760123</v>
      </c>
      <c r="G174" s="13">
        <f t="shared" si="29"/>
        <v>75256.782064223982</v>
      </c>
      <c r="I174" s="13">
        <f t="shared" si="30"/>
        <v>0</v>
      </c>
      <c r="J174" s="13">
        <f t="shared" si="31"/>
        <v>229.4785914760123</v>
      </c>
      <c r="K174" s="13">
        <f t="shared" si="32"/>
        <v>75256.782064223982</v>
      </c>
    </row>
    <row r="175" spans="2:11" x14ac:dyDescent="0.2">
      <c r="B175" s="9">
        <f t="shared" si="25"/>
        <v>167</v>
      </c>
      <c r="C175" s="17">
        <v>5.0000000000000001E-3</v>
      </c>
      <c r="D175" s="13">
        <f t="shared" si="26"/>
        <v>606.90989475451215</v>
      </c>
      <c r="E175" s="13">
        <f t="shared" si="27"/>
        <v>376.28391032111989</v>
      </c>
      <c r="F175" s="13">
        <f t="shared" si="28"/>
        <v>230.62598443339226</v>
      </c>
      <c r="G175" s="13">
        <f t="shared" si="29"/>
        <v>75026.156079790584</v>
      </c>
      <c r="I175" s="13">
        <f t="shared" si="30"/>
        <v>0</v>
      </c>
      <c r="J175" s="13">
        <f t="shared" si="31"/>
        <v>230.62598443339226</v>
      </c>
      <c r="K175" s="13">
        <f t="shared" si="32"/>
        <v>75026.156079790584</v>
      </c>
    </row>
    <row r="176" spans="2:11" x14ac:dyDescent="0.2">
      <c r="B176" s="9">
        <f t="shared" si="25"/>
        <v>168</v>
      </c>
      <c r="C176" s="17">
        <v>5.0000000000000001E-3</v>
      </c>
      <c r="D176" s="13">
        <f t="shared" si="26"/>
        <v>606.90989475451227</v>
      </c>
      <c r="E176" s="13">
        <f t="shared" si="27"/>
        <v>375.13078039895294</v>
      </c>
      <c r="F176" s="13">
        <f t="shared" si="28"/>
        <v>231.77911435555933</v>
      </c>
      <c r="G176" s="13">
        <f t="shared" si="29"/>
        <v>74794.376965435018</v>
      </c>
      <c r="I176" s="13">
        <f t="shared" si="30"/>
        <v>0</v>
      </c>
      <c r="J176" s="13">
        <f t="shared" si="31"/>
        <v>231.77911435555933</v>
      </c>
      <c r="K176" s="13">
        <f t="shared" si="32"/>
        <v>74794.376965435018</v>
      </c>
    </row>
    <row r="177" spans="1:11" x14ac:dyDescent="0.2">
      <c r="B177" s="9">
        <f t="shared" ref="B177:B183" si="33">B176+1</f>
        <v>169</v>
      </c>
      <c r="C177" s="17">
        <v>5.0000000000000001E-3</v>
      </c>
      <c r="D177" s="13">
        <f t="shared" ref="D177:D183" si="34">IF(B177&lt;=Debt_Term,-PMT(C177,Amortize_Term-B176,G176),0)</f>
        <v>606.90989475451204</v>
      </c>
      <c r="E177" s="13">
        <f t="shared" ref="E177:E183" si="35">IF(B177&lt;=Debt_Term,G176*C177,0)</f>
        <v>373.97188482717507</v>
      </c>
      <c r="F177" s="13">
        <f t="shared" ref="F177:F183" si="36">D177-E177</f>
        <v>232.93800992733696</v>
      </c>
      <c r="G177" s="13">
        <f t="shared" ref="G177:G183" si="37">IF(B177&lt;=Debt_Term,G176-F177,0)</f>
        <v>74561.438955507678</v>
      </c>
      <c r="I177" s="13">
        <f t="shared" ref="I177:I183" si="38">IF(B177=Debt_Term,G177,0)</f>
        <v>0</v>
      </c>
      <c r="J177" s="13">
        <f t="shared" ref="J177:J183" si="39">I177+F177</f>
        <v>232.93800992733696</v>
      </c>
      <c r="K177" s="13">
        <f t="shared" ref="K177:K183" si="40">G177-I177</f>
        <v>74561.438955507678</v>
      </c>
    </row>
    <row r="178" spans="1:11" x14ac:dyDescent="0.2">
      <c r="B178" s="9">
        <f t="shared" si="33"/>
        <v>170</v>
      </c>
      <c r="C178" s="17">
        <v>5.0000000000000001E-3</v>
      </c>
      <c r="D178" s="13">
        <f t="shared" si="34"/>
        <v>606.90989475451204</v>
      </c>
      <c r="E178" s="13">
        <f t="shared" si="35"/>
        <v>372.80719477753837</v>
      </c>
      <c r="F178" s="13">
        <f t="shared" si="36"/>
        <v>234.10269997697367</v>
      </c>
      <c r="G178" s="13">
        <f t="shared" si="37"/>
        <v>74327.33625553071</v>
      </c>
      <c r="I178" s="13">
        <f t="shared" si="38"/>
        <v>0</v>
      </c>
      <c r="J178" s="13">
        <f t="shared" si="39"/>
        <v>234.10269997697367</v>
      </c>
      <c r="K178" s="13">
        <f t="shared" si="40"/>
        <v>74327.33625553071</v>
      </c>
    </row>
    <row r="179" spans="1:11" x14ac:dyDescent="0.2">
      <c r="B179" s="9">
        <f t="shared" si="33"/>
        <v>171</v>
      </c>
      <c r="C179" s="17">
        <v>5.0000000000000001E-3</v>
      </c>
      <c r="D179" s="13">
        <f t="shared" si="34"/>
        <v>606.90989475451204</v>
      </c>
      <c r="E179" s="13">
        <f t="shared" si="35"/>
        <v>371.63668127765357</v>
      </c>
      <c r="F179" s="13">
        <f t="shared" si="36"/>
        <v>235.27321347685847</v>
      </c>
      <c r="G179" s="13">
        <f t="shared" si="37"/>
        <v>74092.063042053851</v>
      </c>
      <c r="I179" s="13">
        <f t="shared" si="38"/>
        <v>0</v>
      </c>
      <c r="J179" s="13">
        <f t="shared" si="39"/>
        <v>235.27321347685847</v>
      </c>
      <c r="K179" s="13">
        <f t="shared" si="40"/>
        <v>74092.063042053851</v>
      </c>
    </row>
    <row r="180" spans="1:11" x14ac:dyDescent="0.2">
      <c r="B180" s="9">
        <f t="shared" si="33"/>
        <v>172</v>
      </c>
      <c r="C180" s="17">
        <v>5.0000000000000001E-3</v>
      </c>
      <c r="D180" s="13">
        <f t="shared" si="34"/>
        <v>606.90989475451215</v>
      </c>
      <c r="E180" s="13">
        <f t="shared" si="35"/>
        <v>370.46031521026924</v>
      </c>
      <c r="F180" s="13">
        <f t="shared" si="36"/>
        <v>236.44957954424291</v>
      </c>
      <c r="G180" s="13">
        <f t="shared" si="37"/>
        <v>73855.613462509602</v>
      </c>
      <c r="I180" s="13">
        <f t="shared" si="38"/>
        <v>0</v>
      </c>
      <c r="J180" s="13">
        <f t="shared" si="39"/>
        <v>236.44957954424291</v>
      </c>
      <c r="K180" s="13">
        <f t="shared" si="40"/>
        <v>73855.613462509602</v>
      </c>
    </row>
    <row r="181" spans="1:11" x14ac:dyDescent="0.2">
      <c r="B181" s="9">
        <f t="shared" si="33"/>
        <v>173</v>
      </c>
      <c r="C181" s="17">
        <v>5.0000000000000001E-3</v>
      </c>
      <c r="D181" s="13">
        <f t="shared" si="34"/>
        <v>606.90989475451204</v>
      </c>
      <c r="E181" s="13">
        <f t="shared" si="35"/>
        <v>369.27806731254799</v>
      </c>
      <c r="F181" s="13">
        <f t="shared" si="36"/>
        <v>237.63182744196405</v>
      </c>
      <c r="G181" s="13">
        <f t="shared" si="37"/>
        <v>73617.981635067641</v>
      </c>
      <c r="I181" s="13">
        <f t="shared" si="38"/>
        <v>0</v>
      </c>
      <c r="J181" s="13">
        <f t="shared" si="39"/>
        <v>237.63182744196405</v>
      </c>
      <c r="K181" s="13">
        <f t="shared" si="40"/>
        <v>73617.981635067641</v>
      </c>
    </row>
    <row r="182" spans="1:11" x14ac:dyDescent="0.2">
      <c r="B182" s="9">
        <f t="shared" si="33"/>
        <v>174</v>
      </c>
      <c r="C182" s="17">
        <v>5.0000000000000001E-3</v>
      </c>
      <c r="D182" s="13">
        <f t="shared" si="34"/>
        <v>606.90989475451204</v>
      </c>
      <c r="E182" s="13">
        <f t="shared" si="35"/>
        <v>368.08990817533822</v>
      </c>
      <c r="F182" s="13">
        <f t="shared" si="36"/>
        <v>238.81998657917381</v>
      </c>
      <c r="G182" s="13">
        <f t="shared" si="37"/>
        <v>73379.161648488473</v>
      </c>
      <c r="I182" s="13">
        <f t="shared" si="38"/>
        <v>0</v>
      </c>
      <c r="J182" s="13">
        <f t="shared" si="39"/>
        <v>238.81998657917381</v>
      </c>
      <c r="K182" s="13">
        <f t="shared" si="40"/>
        <v>73379.161648488473</v>
      </c>
    </row>
    <row r="183" spans="1:11" x14ac:dyDescent="0.2">
      <c r="B183" s="9">
        <f t="shared" si="33"/>
        <v>175</v>
      </c>
      <c r="C183" s="17">
        <v>5.0000000000000001E-3</v>
      </c>
      <c r="D183" s="13">
        <f t="shared" si="34"/>
        <v>606.90989475451227</v>
      </c>
      <c r="E183" s="13">
        <f t="shared" si="35"/>
        <v>366.89580824244234</v>
      </c>
      <c r="F183" s="13">
        <f t="shared" si="36"/>
        <v>240.01408651206992</v>
      </c>
      <c r="G183" s="13">
        <f t="shared" si="37"/>
        <v>73139.14756197641</v>
      </c>
      <c r="I183" s="13">
        <f t="shared" si="38"/>
        <v>0</v>
      </c>
      <c r="J183" s="13">
        <f t="shared" si="39"/>
        <v>240.01408651206992</v>
      </c>
      <c r="K183" s="13">
        <f t="shared" si="40"/>
        <v>73139.14756197641</v>
      </c>
    </row>
    <row r="184" spans="1:11" x14ac:dyDescent="0.2">
      <c r="B184" s="9">
        <f>B183+1</f>
        <v>176</v>
      </c>
      <c r="C184" s="17">
        <v>5.0000000000000001E-3</v>
      </c>
      <c r="D184" s="13">
        <f>IF(B184&lt;=Debt_Term,-PMT(C184,Amortize_Term-B183,G183),0)</f>
        <v>606.90989475451215</v>
      </c>
      <c r="E184" s="13">
        <f>IF(B184&lt;=Debt_Term,G183*C184,0)</f>
        <v>365.69573780988208</v>
      </c>
      <c r="F184" s="13">
        <f>D184-E184</f>
        <v>241.21415694463008</v>
      </c>
      <c r="G184" s="13">
        <f>IF(B184&lt;=Debt_Term,G183-F184,0)</f>
        <v>72897.933405031785</v>
      </c>
      <c r="I184" s="13">
        <f>IF(B184=Debt_Term,G184,0)</f>
        <v>0</v>
      </c>
      <c r="J184" s="13">
        <f>I184+F184</f>
        <v>241.21415694463008</v>
      </c>
      <c r="K184" s="13">
        <f>G184-I184</f>
        <v>72897.933405031785</v>
      </c>
    </row>
    <row r="185" spans="1:11" x14ac:dyDescent="0.2">
      <c r="B185" s="9">
        <f>B184+1</f>
        <v>177</v>
      </c>
      <c r="C185" s="17">
        <v>5.0000000000000001E-3</v>
      </c>
      <c r="D185" s="13">
        <f>IF(B185&lt;=Debt_Term,-PMT(C185,Amortize_Term-B184,G184),0)</f>
        <v>606.90989475451227</v>
      </c>
      <c r="E185" s="13">
        <f>IF(B185&lt;=Debt_Term,G184*C185,0)</f>
        <v>364.48966702515895</v>
      </c>
      <c r="F185" s="13">
        <f>D185-E185</f>
        <v>242.42022772935331</v>
      </c>
      <c r="G185" s="13">
        <f>IF(B185&lt;=Debt_Term,G184-F185,0)</f>
        <v>72655.513177302433</v>
      </c>
      <c r="I185" s="13">
        <f>IF(B185=Debt_Term,G185,0)</f>
        <v>0</v>
      </c>
      <c r="J185" s="13">
        <f>I185+F185</f>
        <v>242.42022772935331</v>
      </c>
      <c r="K185" s="13">
        <f>G185-I185</f>
        <v>72655.513177302433</v>
      </c>
    </row>
    <row r="186" spans="1:11" x14ac:dyDescent="0.2">
      <c r="B186" s="9">
        <f>B185+1</f>
        <v>178</v>
      </c>
      <c r="C186" s="17">
        <v>5.0000000000000001E-3</v>
      </c>
      <c r="D186" s="13">
        <f>IF(B186&lt;=Debt_Term,-PMT(C186,Amortize_Term-B185,G185),0)</f>
        <v>606.90989475451227</v>
      </c>
      <c r="E186" s="13">
        <f>IF(B186&lt;=Debt_Term,G185*C186,0)</f>
        <v>363.27756588651215</v>
      </c>
      <c r="F186" s="13">
        <f>D186-E186</f>
        <v>243.63232886800012</v>
      </c>
      <c r="G186" s="13">
        <f>IF(B186&lt;=Debt_Term,G185-F186,0)</f>
        <v>72411.880848434434</v>
      </c>
      <c r="I186" s="13">
        <f>IF(B186=Debt_Term,G186,0)</f>
        <v>0</v>
      </c>
      <c r="J186" s="13">
        <f>I186+F186</f>
        <v>243.63232886800012</v>
      </c>
      <c r="K186" s="13">
        <f>G186-I186</f>
        <v>72411.880848434434</v>
      </c>
    </row>
    <row r="187" spans="1:11" x14ac:dyDescent="0.2">
      <c r="B187" s="9">
        <f>B186+1</f>
        <v>179</v>
      </c>
      <c r="C187" s="17">
        <v>5.0000000000000001E-3</v>
      </c>
      <c r="D187" s="13">
        <f>IF(B187&lt;=Debt_Term,-PMT(C187,Amortize_Term-B186,G186),0)</f>
        <v>606.90989475451227</v>
      </c>
      <c r="E187" s="13">
        <f>IF(B187&lt;=Debt_Term,G186*C187,0)</f>
        <v>362.05940424217215</v>
      </c>
      <c r="F187" s="13">
        <f>D187-E187</f>
        <v>244.85049051234012</v>
      </c>
      <c r="G187" s="13">
        <f>IF(B187&lt;=Debt_Term,G186-F187,0)</f>
        <v>72167.030357922093</v>
      </c>
      <c r="I187" s="13">
        <f>IF(B187=Debt_Term,G187,0)</f>
        <v>0</v>
      </c>
      <c r="J187" s="13">
        <f>I187+F187</f>
        <v>244.85049051234012</v>
      </c>
      <c r="K187" s="13">
        <f>G187-I187</f>
        <v>72167.030357922093</v>
      </c>
    </row>
    <row r="188" spans="1:11" x14ac:dyDescent="0.2">
      <c r="B188" s="10">
        <f>B187+1</f>
        <v>180</v>
      </c>
      <c r="C188" s="18">
        <v>5.0000000000000001E-3</v>
      </c>
      <c r="D188" s="14">
        <f>IF(B188&lt;=Debt_Term,-PMT(C188,Amortize_Term-B187,G187),0)</f>
        <v>606.90989475451227</v>
      </c>
      <c r="E188" s="14">
        <f>IF(B188&lt;=Debt_Term,G187*C188,0)</f>
        <v>360.83515178961045</v>
      </c>
      <c r="F188" s="14">
        <f>D188-E188</f>
        <v>246.07474296490182</v>
      </c>
      <c r="G188" s="14">
        <f>IF(B188&lt;=Debt_Term,G187-F188,0)</f>
        <v>71920.955614957187</v>
      </c>
      <c r="H188" s="3"/>
      <c r="I188" s="14">
        <f>IF(B188=Debt_Term,G188,0)</f>
        <v>71920.955614957187</v>
      </c>
      <c r="J188" s="14">
        <f>I188+F188</f>
        <v>72167.030357922093</v>
      </c>
      <c r="K188" s="14">
        <f>G188-I188</f>
        <v>0</v>
      </c>
    </row>
    <row r="190" spans="1:11" x14ac:dyDescent="0.2">
      <c r="A190" s="4" t="s">
        <v>15</v>
      </c>
    </row>
  </sheetData>
  <sheetProtection sheet="1" objects="1" scenarios="1"/>
  <mergeCells count="3">
    <mergeCell ref="A1:K1"/>
    <mergeCell ref="B7:G7"/>
    <mergeCell ref="I7:K7"/>
  </mergeCells>
  <phoneticPr fontId="0" type="noConversion"/>
  <pageMargins left="0.25" right="0.25" top="1" bottom="1" header="0.5" footer="0.5"/>
  <pageSetup orientation="portrait" r:id="rId1"/>
  <headerFooter alignWithMargins="0">
    <oddHeader>&amp;f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VARIRATE</vt:lpstr>
      <vt:lpstr>Amortize_Term</vt:lpstr>
      <vt:lpstr>Debt_Term</vt:lpstr>
      <vt:lpstr>Principal</vt:lpstr>
    </vt:vector>
  </TitlesOfParts>
  <Company>Stephen Nelson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Kaarin Dolliver</dc:creator>
  <cp:lastModifiedBy>Elizabeth Nelson</cp:lastModifiedBy>
  <dcterms:created xsi:type="dcterms:W3CDTF">1999-08-24T18:45:39Z</dcterms:created>
  <dcterms:modified xsi:type="dcterms:W3CDTF">2015-06-30T15:33:53Z</dcterms:modified>
</cp:coreProperties>
</file>