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9360" windowHeight="5625"/>
  </bookViews>
  <sheets>
    <sheet name="FIXRATE" sheetId="1" r:id="rId1"/>
  </sheets>
  <definedNames>
    <definedName name="Amortize_Term">FIXRATE!$D$5</definedName>
    <definedName name="Debt_Term">FIXRATE!$D$4</definedName>
    <definedName name="Interest_Rate">FIXRATE!$D$6</definedName>
    <definedName name="Principal">FIXRATE!$D$3</definedName>
  </definedNames>
  <calcPr calcId="145621"/>
</workbook>
</file>

<file path=xl/calcChain.xml><?xml version="1.0" encoding="utf-8"?>
<calcChain xmlns="http://schemas.openxmlformats.org/spreadsheetml/2006/main">
  <c r="B11" i="1" l="1"/>
  <c r="C10" i="1"/>
  <c r="D10" i="1"/>
  <c r="H10" i="1"/>
  <c r="H11" i="1"/>
  <c r="E10" i="1" l="1"/>
  <c r="F10" i="1" s="1"/>
  <c r="J10" i="1" s="1"/>
  <c r="B12" i="1"/>
  <c r="C11" i="1"/>
  <c r="I10" i="1" l="1"/>
  <c r="D11" i="1"/>
  <c r="E11" i="1"/>
  <c r="I11" i="1" s="1"/>
  <c r="B13" i="1"/>
  <c r="C12" i="1"/>
  <c r="H12" i="1"/>
  <c r="F11" i="1" l="1"/>
  <c r="J11" i="1" s="1"/>
  <c r="D12" i="1"/>
  <c r="E12" i="1" s="1"/>
  <c r="C13" i="1"/>
  <c r="B14" i="1"/>
  <c r="H13" i="1"/>
  <c r="F12" i="1" l="1"/>
  <c r="I12" i="1"/>
  <c r="B15" i="1"/>
  <c r="C14" i="1"/>
  <c r="H14" i="1"/>
  <c r="C15" i="1" l="1"/>
  <c r="B16" i="1"/>
  <c r="H15" i="1"/>
  <c r="J12" i="1"/>
  <c r="D13" i="1"/>
  <c r="E13" i="1" s="1"/>
  <c r="I13" i="1" s="1"/>
  <c r="F13" i="1" l="1"/>
  <c r="H16" i="1"/>
  <c r="C16" i="1"/>
  <c r="B17" i="1"/>
  <c r="C17" i="1" l="1"/>
  <c r="B18" i="1"/>
  <c r="H17" i="1"/>
  <c r="J13" i="1"/>
  <c r="D14" i="1"/>
  <c r="E14" i="1" s="1"/>
  <c r="I14" i="1" s="1"/>
  <c r="C18" i="1" l="1"/>
  <c r="H18" i="1"/>
  <c r="B19" i="1"/>
  <c r="F14" i="1"/>
  <c r="J14" i="1" l="1"/>
  <c r="D15" i="1"/>
  <c r="E15" i="1" s="1"/>
  <c r="I15" i="1" s="1"/>
  <c r="B20" i="1"/>
  <c r="C19" i="1"/>
  <c r="H19" i="1"/>
  <c r="B21" i="1" l="1"/>
  <c r="C20" i="1"/>
  <c r="H20" i="1"/>
  <c r="F15" i="1"/>
  <c r="J15" i="1" l="1"/>
  <c r="D16" i="1"/>
  <c r="E16" i="1" s="1"/>
  <c r="I16" i="1" s="1"/>
  <c r="C21" i="1"/>
  <c r="B22" i="1"/>
  <c r="H21" i="1"/>
  <c r="F16" i="1" l="1"/>
  <c r="J16" i="1" s="1"/>
  <c r="B23" i="1"/>
  <c r="H22" i="1"/>
  <c r="C22" i="1"/>
  <c r="D17" i="1" l="1"/>
  <c r="E17" i="1" s="1"/>
  <c r="I17" i="1" s="1"/>
  <c r="F17" i="1"/>
  <c r="C23" i="1"/>
  <c r="B24" i="1"/>
  <c r="H23" i="1"/>
  <c r="C24" i="1" l="1"/>
  <c r="H24" i="1"/>
  <c r="B25" i="1"/>
  <c r="J17" i="1"/>
  <c r="D18" i="1"/>
  <c r="E18" i="1" s="1"/>
  <c r="I18" i="1" s="1"/>
  <c r="C25" i="1" l="1"/>
  <c r="B26" i="1"/>
  <c r="H25" i="1"/>
  <c r="F18" i="1"/>
  <c r="J18" i="1" l="1"/>
  <c r="D19" i="1"/>
  <c r="E19" i="1" s="1"/>
  <c r="I19" i="1" s="1"/>
  <c r="B27" i="1"/>
  <c r="C26" i="1"/>
  <c r="H26" i="1"/>
  <c r="B28" i="1" l="1"/>
  <c r="C27" i="1"/>
  <c r="H27" i="1"/>
  <c r="F19" i="1"/>
  <c r="B29" i="1" l="1"/>
  <c r="H28" i="1"/>
  <c r="C28" i="1"/>
  <c r="J19" i="1"/>
  <c r="D20" i="1"/>
  <c r="E20" i="1" s="1"/>
  <c r="I20" i="1" s="1"/>
  <c r="F20" i="1" l="1"/>
  <c r="C29" i="1"/>
  <c r="B30" i="1"/>
  <c r="H29" i="1"/>
  <c r="C30" i="1" l="1"/>
  <c r="H30" i="1"/>
  <c r="B31" i="1"/>
  <c r="J20" i="1"/>
  <c r="D21" i="1"/>
  <c r="E21" i="1" s="1"/>
  <c r="I21" i="1" s="1"/>
  <c r="F21" i="1" l="1"/>
  <c r="B32" i="1"/>
  <c r="C31" i="1"/>
  <c r="H31" i="1"/>
  <c r="C32" i="1" l="1"/>
  <c r="B33" i="1"/>
  <c r="H32" i="1"/>
  <c r="J21" i="1"/>
  <c r="D22" i="1"/>
  <c r="E22" i="1" s="1"/>
  <c r="I22" i="1" s="1"/>
  <c r="F22" i="1" l="1"/>
  <c r="H33" i="1"/>
  <c r="C33" i="1"/>
  <c r="B34" i="1"/>
  <c r="B35" i="1" l="1"/>
  <c r="H34" i="1"/>
  <c r="C34" i="1"/>
  <c r="J22" i="1"/>
  <c r="D23" i="1"/>
  <c r="E23" i="1" s="1"/>
  <c r="I23" i="1" s="1"/>
  <c r="F23" i="1" l="1"/>
  <c r="C35" i="1"/>
  <c r="B36" i="1"/>
  <c r="H35" i="1"/>
  <c r="C36" i="1" l="1"/>
  <c r="H36" i="1"/>
  <c r="B37" i="1"/>
  <c r="J23" i="1"/>
  <c r="D24" i="1"/>
  <c r="E24" i="1" s="1"/>
  <c r="I24" i="1" s="1"/>
  <c r="B38" i="1" l="1"/>
  <c r="H37" i="1"/>
  <c r="C37" i="1"/>
  <c r="F24" i="1"/>
  <c r="C38" i="1" l="1"/>
  <c r="H38" i="1"/>
  <c r="B39" i="1"/>
  <c r="J24" i="1"/>
  <c r="D25" i="1"/>
  <c r="E25" i="1" s="1"/>
  <c r="I25" i="1" s="1"/>
  <c r="H39" i="1" l="1"/>
  <c r="C39" i="1"/>
  <c r="B40" i="1"/>
  <c r="F25" i="1"/>
  <c r="J25" i="1" l="1"/>
  <c r="D26" i="1"/>
  <c r="E26" i="1" s="1"/>
  <c r="I26" i="1" s="1"/>
  <c r="C40" i="1"/>
  <c r="B41" i="1"/>
  <c r="H40" i="1"/>
  <c r="F26" i="1" l="1"/>
  <c r="C41" i="1"/>
  <c r="B42" i="1"/>
  <c r="H41" i="1"/>
  <c r="H42" i="1" l="1"/>
  <c r="C42" i="1"/>
  <c r="B43" i="1"/>
  <c r="J26" i="1"/>
  <c r="D27" i="1"/>
  <c r="E27" i="1" s="1"/>
  <c r="I27" i="1" s="1"/>
  <c r="B44" i="1" l="1"/>
  <c r="H43" i="1"/>
  <c r="C43" i="1"/>
  <c r="F27" i="1"/>
  <c r="J27" i="1" l="1"/>
  <c r="D28" i="1"/>
  <c r="E28" i="1" s="1"/>
  <c r="I28" i="1" s="1"/>
  <c r="C44" i="1"/>
  <c r="B45" i="1"/>
  <c r="H44" i="1"/>
  <c r="H45" i="1" l="1"/>
  <c r="C45" i="1"/>
  <c r="B46" i="1"/>
  <c r="F28" i="1"/>
  <c r="J28" i="1" l="1"/>
  <c r="D29" i="1"/>
  <c r="E29" i="1" s="1"/>
  <c r="I29" i="1" s="1"/>
  <c r="F29" i="1"/>
  <c r="H46" i="1"/>
  <c r="B47" i="1"/>
  <c r="C46" i="1"/>
  <c r="C47" i="1" l="1"/>
  <c r="H47" i="1"/>
  <c r="B48" i="1"/>
  <c r="J29" i="1"/>
  <c r="D30" i="1"/>
  <c r="E30" i="1" s="1"/>
  <c r="I30" i="1" s="1"/>
  <c r="F30" i="1" l="1"/>
  <c r="C48" i="1"/>
  <c r="H48" i="1"/>
  <c r="B49" i="1"/>
  <c r="C49" i="1" l="1"/>
  <c r="H49" i="1"/>
  <c r="B50" i="1"/>
  <c r="J30" i="1"/>
  <c r="D31" i="1"/>
  <c r="E31" i="1" s="1"/>
  <c r="I31" i="1" s="1"/>
  <c r="C50" i="1" l="1"/>
  <c r="H50" i="1"/>
  <c r="B51" i="1"/>
  <c r="F31" i="1"/>
  <c r="J31" i="1" l="1"/>
  <c r="D32" i="1"/>
  <c r="E32" i="1" s="1"/>
  <c r="I32" i="1" s="1"/>
  <c r="H51" i="1"/>
  <c r="C51" i="1"/>
  <c r="B52" i="1"/>
  <c r="C52" i="1" l="1"/>
  <c r="H52" i="1"/>
  <c r="B53" i="1"/>
  <c r="F32" i="1"/>
  <c r="J32" i="1" l="1"/>
  <c r="D33" i="1"/>
  <c r="E33" i="1" s="1"/>
  <c r="I33" i="1" s="1"/>
  <c r="C53" i="1"/>
  <c r="H53" i="1"/>
  <c r="B54" i="1"/>
  <c r="F33" i="1" l="1"/>
  <c r="H54" i="1"/>
  <c r="B55" i="1"/>
  <c r="C54" i="1"/>
  <c r="H55" i="1" l="1"/>
  <c r="C55" i="1"/>
  <c r="B56" i="1"/>
  <c r="J33" i="1"/>
  <c r="D34" i="1"/>
  <c r="E34" i="1" s="1"/>
  <c r="I34" i="1" s="1"/>
  <c r="C56" i="1" l="1"/>
  <c r="B57" i="1"/>
  <c r="H56" i="1"/>
  <c r="F34" i="1"/>
  <c r="J34" i="1" l="1"/>
  <c r="D35" i="1"/>
  <c r="E35" i="1" s="1"/>
  <c r="I35" i="1" s="1"/>
  <c r="C57" i="1"/>
  <c r="H57" i="1"/>
  <c r="B58" i="1"/>
  <c r="B59" i="1" l="1"/>
  <c r="H58" i="1"/>
  <c r="C58" i="1"/>
  <c r="F35" i="1"/>
  <c r="J35" i="1" l="1"/>
  <c r="D36" i="1"/>
  <c r="E36" i="1" s="1"/>
  <c r="I36" i="1" s="1"/>
  <c r="H59" i="1"/>
  <c r="C59" i="1"/>
  <c r="B60" i="1"/>
  <c r="C60" i="1" l="1"/>
  <c r="B61" i="1"/>
  <c r="H60" i="1"/>
  <c r="F36" i="1"/>
  <c r="J36" i="1" l="1"/>
  <c r="D37" i="1"/>
  <c r="E37" i="1" s="1"/>
  <c r="I37" i="1" s="1"/>
  <c r="B62" i="1"/>
  <c r="H61" i="1"/>
  <c r="C61" i="1"/>
  <c r="B63" i="1" l="1"/>
  <c r="H62" i="1"/>
  <c r="C62" i="1"/>
  <c r="F37" i="1"/>
  <c r="J37" i="1" l="1"/>
  <c r="D38" i="1"/>
  <c r="E38" i="1" s="1"/>
  <c r="I38" i="1" s="1"/>
  <c r="H63" i="1"/>
  <c r="B64" i="1"/>
  <c r="C63" i="1"/>
  <c r="F38" i="1" l="1"/>
  <c r="C64" i="1"/>
  <c r="B65" i="1"/>
  <c r="H64" i="1"/>
  <c r="H65" i="1" l="1"/>
  <c r="B66" i="1"/>
  <c r="C65" i="1"/>
  <c r="J38" i="1"/>
  <c r="D39" i="1"/>
  <c r="E39" i="1" s="1"/>
  <c r="I39" i="1" s="1"/>
  <c r="B67" i="1" l="1"/>
  <c r="C66" i="1"/>
  <c r="H66" i="1"/>
  <c r="F39" i="1"/>
  <c r="J39" i="1" l="1"/>
  <c r="D40" i="1"/>
  <c r="E40" i="1" s="1"/>
  <c r="I40" i="1" s="1"/>
  <c r="B68" i="1"/>
  <c r="H67" i="1"/>
  <c r="C67" i="1"/>
  <c r="C68" i="1" l="1"/>
  <c r="B69" i="1"/>
  <c r="H68" i="1"/>
  <c r="F40" i="1"/>
  <c r="J40" i="1" l="1"/>
  <c r="D41" i="1"/>
  <c r="E41" i="1" s="1"/>
  <c r="I41" i="1" s="1"/>
  <c r="B70" i="1"/>
  <c r="H69" i="1"/>
  <c r="C69" i="1"/>
  <c r="C70" i="1" l="1"/>
  <c r="B71" i="1"/>
  <c r="H70" i="1"/>
  <c r="F41" i="1"/>
  <c r="J41" i="1" l="1"/>
  <c r="D42" i="1"/>
  <c r="E42" i="1" s="1"/>
  <c r="I42" i="1" s="1"/>
  <c r="C71" i="1"/>
  <c r="H71" i="1"/>
  <c r="B72" i="1"/>
  <c r="C72" i="1" l="1"/>
  <c r="B73" i="1"/>
  <c r="H72" i="1"/>
  <c r="F42" i="1"/>
  <c r="J42" i="1" l="1"/>
  <c r="D43" i="1"/>
  <c r="E43" i="1" s="1"/>
  <c r="I43" i="1" s="1"/>
  <c r="H73" i="1"/>
  <c r="B74" i="1"/>
  <c r="C73" i="1"/>
  <c r="H74" i="1" l="1"/>
  <c r="C74" i="1"/>
  <c r="B75" i="1"/>
  <c r="F43" i="1"/>
  <c r="J43" i="1" l="1"/>
  <c r="D44" i="1"/>
  <c r="E44" i="1" s="1"/>
  <c r="I44" i="1" s="1"/>
  <c r="H75" i="1"/>
  <c r="B76" i="1"/>
  <c r="C75" i="1"/>
  <c r="F44" i="1" l="1"/>
  <c r="B77" i="1"/>
  <c r="H76" i="1"/>
  <c r="C76" i="1"/>
  <c r="C77" i="1" l="1"/>
  <c r="B78" i="1"/>
  <c r="H77" i="1"/>
  <c r="J44" i="1"/>
  <c r="D45" i="1"/>
  <c r="E45" i="1" s="1"/>
  <c r="I45" i="1" s="1"/>
  <c r="F45" i="1" l="1"/>
  <c r="C78" i="1"/>
  <c r="B79" i="1"/>
  <c r="H78" i="1"/>
  <c r="J45" i="1" l="1"/>
  <c r="D46" i="1"/>
  <c r="E46" i="1" s="1"/>
  <c r="I46" i="1" s="1"/>
  <c r="F46" i="1"/>
  <c r="H79" i="1"/>
  <c r="C79" i="1"/>
  <c r="B80" i="1"/>
  <c r="B81" i="1" l="1"/>
  <c r="H80" i="1"/>
  <c r="C80" i="1"/>
  <c r="J46" i="1"/>
  <c r="D47" i="1"/>
  <c r="E47" i="1" s="1"/>
  <c r="I47" i="1" s="1"/>
  <c r="F47" i="1" l="1"/>
  <c r="D48" i="1" s="1"/>
  <c r="E48" i="1" s="1"/>
  <c r="I48" i="1" s="1"/>
  <c r="B82" i="1"/>
  <c r="C81" i="1"/>
  <c r="H81" i="1"/>
  <c r="J47" i="1" l="1"/>
  <c r="F48" i="1"/>
  <c r="H82" i="1"/>
  <c r="C82" i="1"/>
  <c r="B83" i="1"/>
  <c r="H83" i="1" l="1"/>
  <c r="B84" i="1"/>
  <c r="C83" i="1"/>
  <c r="J48" i="1"/>
  <c r="D49" i="1"/>
  <c r="E49" i="1" s="1"/>
  <c r="I49" i="1" s="1"/>
  <c r="B85" i="1" l="1"/>
  <c r="C84" i="1"/>
  <c r="H84" i="1"/>
  <c r="F49" i="1"/>
  <c r="J49" i="1" l="1"/>
  <c r="D50" i="1"/>
  <c r="E50" i="1" s="1"/>
  <c r="I50" i="1" s="1"/>
  <c r="H85" i="1"/>
  <c r="B86" i="1"/>
  <c r="C85" i="1"/>
  <c r="F50" i="1" l="1"/>
  <c r="C86" i="1"/>
  <c r="B87" i="1"/>
  <c r="H86" i="1"/>
  <c r="C87" i="1" l="1"/>
  <c r="H87" i="1"/>
  <c r="B88" i="1"/>
  <c r="J50" i="1"/>
  <c r="D51" i="1"/>
  <c r="E51" i="1" s="1"/>
  <c r="I51" i="1" s="1"/>
  <c r="B89" i="1" l="1"/>
  <c r="C88" i="1"/>
  <c r="H88" i="1"/>
  <c r="F51" i="1"/>
  <c r="J51" i="1" l="1"/>
  <c r="D52" i="1"/>
  <c r="E52" i="1" s="1"/>
  <c r="I52" i="1" s="1"/>
  <c r="H89" i="1"/>
  <c r="C89" i="1"/>
  <c r="B90" i="1"/>
  <c r="F52" i="1" l="1"/>
  <c r="H90" i="1"/>
  <c r="C90" i="1"/>
  <c r="B91" i="1"/>
  <c r="C91" i="1" l="1"/>
  <c r="H91" i="1"/>
  <c r="B92" i="1"/>
  <c r="J52" i="1"/>
  <c r="D53" i="1"/>
  <c r="E53" i="1" s="1"/>
  <c r="I53" i="1" s="1"/>
  <c r="F53" i="1" l="1"/>
  <c r="J53" i="1" s="1"/>
  <c r="B93" i="1"/>
  <c r="H92" i="1"/>
  <c r="C92" i="1"/>
  <c r="D54" i="1" l="1"/>
  <c r="E54" i="1" s="1"/>
  <c r="I54" i="1" s="1"/>
  <c r="B94" i="1"/>
  <c r="H93" i="1"/>
  <c r="C93" i="1"/>
  <c r="F54" i="1"/>
  <c r="J54" i="1" l="1"/>
  <c r="D55" i="1"/>
  <c r="E55" i="1" s="1"/>
  <c r="I55" i="1" s="1"/>
  <c r="C94" i="1"/>
  <c r="B95" i="1"/>
  <c r="H94" i="1"/>
  <c r="B96" i="1" l="1"/>
  <c r="C95" i="1"/>
  <c r="H95" i="1"/>
  <c r="F55" i="1"/>
  <c r="H96" i="1" l="1"/>
  <c r="C96" i="1"/>
  <c r="B97" i="1"/>
  <c r="J55" i="1"/>
  <c r="D56" i="1"/>
  <c r="E56" i="1" s="1"/>
  <c r="I56" i="1" s="1"/>
  <c r="B98" i="1" l="1"/>
  <c r="H97" i="1"/>
  <c r="C97" i="1"/>
  <c r="F56" i="1"/>
  <c r="J56" i="1" l="1"/>
  <c r="D57" i="1"/>
  <c r="E57" i="1" s="1"/>
  <c r="I57" i="1" s="1"/>
  <c r="F57" i="1"/>
  <c r="H98" i="1"/>
  <c r="B99" i="1"/>
  <c r="C98" i="1"/>
  <c r="H99" i="1" l="1"/>
  <c r="B100" i="1"/>
  <c r="C99" i="1"/>
  <c r="J57" i="1"/>
  <c r="D58" i="1"/>
  <c r="E58" i="1" s="1"/>
  <c r="I58" i="1" s="1"/>
  <c r="F58" i="1" l="1"/>
  <c r="J58" i="1" s="1"/>
  <c r="B101" i="1"/>
  <c r="C100" i="1"/>
  <c r="H100" i="1"/>
  <c r="D59" i="1" l="1"/>
  <c r="E59" i="1" s="1"/>
  <c r="I59" i="1" s="1"/>
  <c r="H101" i="1"/>
  <c r="B102" i="1"/>
  <c r="C101" i="1"/>
  <c r="F59" i="1"/>
  <c r="C102" i="1" l="1"/>
  <c r="B103" i="1"/>
  <c r="H102" i="1"/>
  <c r="J59" i="1"/>
  <c r="D60" i="1"/>
  <c r="E60" i="1" s="1"/>
  <c r="I60" i="1" s="1"/>
  <c r="F60" i="1" l="1"/>
  <c r="C103" i="1"/>
  <c r="H103" i="1"/>
  <c r="B104" i="1"/>
  <c r="J60" i="1" l="1"/>
  <c r="D61" i="1"/>
  <c r="E61" i="1" s="1"/>
  <c r="I61" i="1" s="1"/>
  <c r="F61" i="1"/>
  <c r="C104" i="1"/>
  <c r="B105" i="1"/>
  <c r="H104" i="1"/>
  <c r="C105" i="1" l="1"/>
  <c r="B106" i="1"/>
  <c r="H105" i="1"/>
  <c r="J61" i="1"/>
  <c r="D62" i="1"/>
  <c r="E62" i="1" s="1"/>
  <c r="I62" i="1" s="1"/>
  <c r="F62" i="1" l="1"/>
  <c r="C106" i="1"/>
  <c r="H106" i="1"/>
  <c r="B107" i="1"/>
  <c r="C107" i="1" l="1"/>
  <c r="H107" i="1"/>
  <c r="B108" i="1"/>
  <c r="J62" i="1"/>
  <c r="D63" i="1"/>
  <c r="E63" i="1" s="1"/>
  <c r="I63" i="1" s="1"/>
  <c r="F63" i="1" l="1"/>
  <c r="C108" i="1"/>
  <c r="B109" i="1"/>
  <c r="H108" i="1"/>
  <c r="C109" i="1" l="1"/>
  <c r="H109" i="1"/>
  <c r="B110" i="1"/>
  <c r="J63" i="1"/>
  <c r="D64" i="1"/>
  <c r="E64" i="1" s="1"/>
  <c r="I64" i="1" s="1"/>
  <c r="F64" i="1" l="1"/>
  <c r="C110" i="1"/>
  <c r="B111" i="1"/>
  <c r="H110" i="1"/>
  <c r="J64" i="1"/>
  <c r="D65" i="1"/>
  <c r="E65" i="1" s="1"/>
  <c r="I65" i="1" s="1"/>
  <c r="F65" i="1" l="1"/>
  <c r="J65" i="1"/>
  <c r="D66" i="1"/>
  <c r="E66" i="1" s="1"/>
  <c r="I66" i="1" s="1"/>
  <c r="C111" i="1"/>
  <c r="B112" i="1"/>
  <c r="H111" i="1"/>
  <c r="C112" i="1" l="1"/>
  <c r="B113" i="1"/>
  <c r="H112" i="1"/>
  <c r="F66" i="1"/>
  <c r="J66" i="1" l="1"/>
  <c r="D67" i="1"/>
  <c r="E67" i="1" s="1"/>
  <c r="I67" i="1" s="1"/>
  <c r="C113" i="1"/>
  <c r="B114" i="1"/>
  <c r="H113" i="1"/>
  <c r="F67" i="1" l="1"/>
  <c r="C114" i="1"/>
  <c r="B115" i="1"/>
  <c r="H114" i="1"/>
  <c r="C115" i="1" l="1"/>
  <c r="H115" i="1"/>
  <c r="B116" i="1"/>
  <c r="J67" i="1"/>
  <c r="D68" i="1"/>
  <c r="E68" i="1" s="1"/>
  <c r="I68" i="1" s="1"/>
  <c r="F68" i="1" l="1"/>
  <c r="C116" i="1"/>
  <c r="B117" i="1"/>
  <c r="H116" i="1"/>
  <c r="J68" i="1" l="1"/>
  <c r="D69" i="1"/>
  <c r="E69" i="1" s="1"/>
  <c r="I69" i="1" s="1"/>
  <c r="F69" i="1"/>
  <c r="C117" i="1"/>
  <c r="H117" i="1"/>
  <c r="B118" i="1"/>
  <c r="C118" i="1" l="1"/>
  <c r="B119" i="1"/>
  <c r="H118" i="1"/>
  <c r="J69" i="1"/>
  <c r="D70" i="1"/>
  <c r="E70" i="1" s="1"/>
  <c r="I70" i="1" s="1"/>
  <c r="F70" i="1" l="1"/>
  <c r="J70" i="1"/>
  <c r="D71" i="1"/>
  <c r="E71" i="1" s="1"/>
  <c r="I71" i="1" s="1"/>
  <c r="C119" i="1"/>
  <c r="B120" i="1"/>
  <c r="H119" i="1"/>
  <c r="C120" i="1" l="1"/>
  <c r="B121" i="1"/>
  <c r="H120" i="1"/>
  <c r="F71" i="1"/>
  <c r="J71" i="1" l="1"/>
  <c r="D72" i="1"/>
  <c r="E72" i="1" s="1"/>
  <c r="I72" i="1" s="1"/>
  <c r="B122" i="1"/>
  <c r="H121" i="1"/>
  <c r="C121" i="1"/>
  <c r="F72" i="1" l="1"/>
  <c r="B123" i="1"/>
  <c r="H122" i="1"/>
  <c r="C122" i="1"/>
  <c r="J72" i="1"/>
  <c r="D73" i="1"/>
  <c r="E73" i="1" s="1"/>
  <c r="I73" i="1" s="1"/>
  <c r="B124" i="1" l="1"/>
  <c r="H123" i="1"/>
  <c r="C123" i="1"/>
  <c r="F73" i="1"/>
  <c r="J73" i="1" l="1"/>
  <c r="D74" i="1"/>
  <c r="E74" i="1" s="1"/>
  <c r="I74" i="1" s="1"/>
  <c r="B125" i="1"/>
  <c r="C124" i="1"/>
  <c r="H124" i="1"/>
  <c r="F74" i="1" l="1"/>
  <c r="B126" i="1"/>
  <c r="H125" i="1"/>
  <c r="C125" i="1"/>
  <c r="B127" i="1" l="1"/>
  <c r="H126" i="1"/>
  <c r="C126" i="1"/>
  <c r="J74" i="1"/>
  <c r="D75" i="1"/>
  <c r="E75" i="1" s="1"/>
  <c r="I75" i="1" s="1"/>
  <c r="F75" i="1" l="1"/>
  <c r="B128" i="1"/>
  <c r="H127" i="1"/>
  <c r="C127" i="1"/>
  <c r="J75" i="1"/>
  <c r="D76" i="1"/>
  <c r="E76" i="1" s="1"/>
  <c r="I76" i="1" s="1"/>
  <c r="F76" i="1" l="1"/>
  <c r="J76" i="1"/>
  <c r="D77" i="1"/>
  <c r="E77" i="1" s="1"/>
  <c r="I77" i="1" s="1"/>
  <c r="F77" i="1"/>
  <c r="B129" i="1"/>
  <c r="C128" i="1"/>
  <c r="H128" i="1"/>
  <c r="B130" i="1" l="1"/>
  <c r="H129" i="1"/>
  <c r="C129" i="1"/>
  <c r="J77" i="1"/>
  <c r="D78" i="1"/>
  <c r="E78" i="1" s="1"/>
  <c r="I78" i="1" s="1"/>
  <c r="F78" i="1" l="1"/>
  <c r="B131" i="1"/>
  <c r="H130" i="1"/>
  <c r="C130" i="1"/>
  <c r="J78" i="1" l="1"/>
  <c r="D79" i="1"/>
  <c r="E79" i="1" s="1"/>
  <c r="I79" i="1" s="1"/>
  <c r="B132" i="1"/>
  <c r="H131" i="1"/>
  <c r="C131" i="1"/>
  <c r="B133" i="1" l="1"/>
  <c r="C132" i="1"/>
  <c r="H132" i="1"/>
  <c r="F79" i="1"/>
  <c r="J79" i="1" l="1"/>
  <c r="D80" i="1"/>
  <c r="E80" i="1" s="1"/>
  <c r="I80" i="1" s="1"/>
  <c r="B134" i="1"/>
  <c r="H133" i="1"/>
  <c r="C133" i="1"/>
  <c r="F80" i="1" l="1"/>
  <c r="B135" i="1"/>
  <c r="H134" i="1"/>
  <c r="C134" i="1"/>
  <c r="J80" i="1"/>
  <c r="D81" i="1"/>
  <c r="E81" i="1" s="1"/>
  <c r="I81" i="1" s="1"/>
  <c r="F81" i="1" l="1"/>
  <c r="B136" i="1"/>
  <c r="H135" i="1"/>
  <c r="C135" i="1"/>
  <c r="J81" i="1"/>
  <c r="D82" i="1"/>
  <c r="E82" i="1" s="1"/>
  <c r="I82" i="1" s="1"/>
  <c r="F82" i="1" l="1"/>
  <c r="B137" i="1"/>
  <c r="C136" i="1"/>
  <c r="H136" i="1"/>
  <c r="J82" i="1"/>
  <c r="D83" i="1"/>
  <c r="E83" i="1" s="1"/>
  <c r="I83" i="1" s="1"/>
  <c r="F83" i="1" l="1"/>
  <c r="J83" i="1"/>
  <c r="D84" i="1"/>
  <c r="E84" i="1" s="1"/>
  <c r="I84" i="1" s="1"/>
  <c r="B138" i="1"/>
  <c r="H137" i="1"/>
  <c r="C137" i="1"/>
  <c r="B139" i="1" l="1"/>
  <c r="H138" i="1"/>
  <c r="C138" i="1"/>
  <c r="F84" i="1"/>
  <c r="J84" i="1" l="1"/>
  <c r="D85" i="1"/>
  <c r="E85" i="1" s="1"/>
  <c r="I85" i="1" s="1"/>
  <c r="B140" i="1"/>
  <c r="H139" i="1"/>
  <c r="C139" i="1"/>
  <c r="F85" i="1" l="1"/>
  <c r="B141" i="1"/>
  <c r="C140" i="1"/>
  <c r="H140" i="1"/>
  <c r="J85" i="1"/>
  <c r="D86" i="1"/>
  <c r="E86" i="1" s="1"/>
  <c r="I86" i="1" s="1"/>
  <c r="B142" i="1" l="1"/>
  <c r="H141" i="1"/>
  <c r="C141" i="1"/>
  <c r="F86" i="1"/>
  <c r="B143" i="1" l="1"/>
  <c r="H142" i="1"/>
  <c r="C142" i="1"/>
  <c r="J86" i="1"/>
  <c r="D87" i="1"/>
  <c r="E87" i="1" s="1"/>
  <c r="I87" i="1" s="1"/>
  <c r="F87" i="1" l="1"/>
  <c r="B144" i="1"/>
  <c r="H143" i="1"/>
  <c r="C143" i="1"/>
  <c r="B145" i="1" l="1"/>
  <c r="C144" i="1"/>
  <c r="H144" i="1"/>
  <c r="J87" i="1"/>
  <c r="D88" i="1"/>
  <c r="E88" i="1" s="1"/>
  <c r="I88" i="1" s="1"/>
  <c r="F88" i="1" l="1"/>
  <c r="B146" i="1"/>
  <c r="H145" i="1"/>
  <c r="C145" i="1"/>
  <c r="J88" i="1"/>
  <c r="D89" i="1"/>
  <c r="E89" i="1" s="1"/>
  <c r="I89" i="1" s="1"/>
  <c r="F89" i="1" l="1"/>
  <c r="J89" i="1" s="1"/>
  <c r="D90" i="1"/>
  <c r="E90" i="1" s="1"/>
  <c r="I90" i="1" s="1"/>
  <c r="B147" i="1"/>
  <c r="H146" i="1"/>
  <c r="C146" i="1"/>
  <c r="B148" i="1" l="1"/>
  <c r="H147" i="1"/>
  <c r="C147" i="1"/>
  <c r="F90" i="1"/>
  <c r="J90" i="1" l="1"/>
  <c r="D91" i="1"/>
  <c r="E91" i="1" s="1"/>
  <c r="I91" i="1" s="1"/>
  <c r="B149" i="1"/>
  <c r="C148" i="1"/>
  <c r="H148" i="1"/>
  <c r="F91" i="1" l="1"/>
  <c r="J91" i="1"/>
  <c r="D92" i="1"/>
  <c r="E92" i="1" s="1"/>
  <c r="I92" i="1" s="1"/>
  <c r="B150" i="1"/>
  <c r="H149" i="1"/>
  <c r="C149" i="1"/>
  <c r="B151" i="1" l="1"/>
  <c r="H150" i="1"/>
  <c r="C150" i="1"/>
  <c r="F92" i="1"/>
  <c r="J92" i="1" l="1"/>
  <c r="D93" i="1"/>
  <c r="E93" i="1" s="1"/>
  <c r="I93" i="1" s="1"/>
  <c r="B152" i="1"/>
  <c r="H151" i="1"/>
  <c r="C151" i="1"/>
  <c r="F93" i="1" l="1"/>
  <c r="J93" i="1"/>
  <c r="D94" i="1"/>
  <c r="E94" i="1" s="1"/>
  <c r="I94" i="1" s="1"/>
  <c r="B153" i="1"/>
  <c r="C152" i="1"/>
  <c r="H152" i="1"/>
  <c r="F94" i="1" l="1"/>
  <c r="B154" i="1"/>
  <c r="H153" i="1"/>
  <c r="C153" i="1"/>
  <c r="J94" i="1"/>
  <c r="D95" i="1"/>
  <c r="E95" i="1" s="1"/>
  <c r="I95" i="1" s="1"/>
  <c r="B155" i="1" l="1"/>
  <c r="H154" i="1"/>
  <c r="C154" i="1"/>
  <c r="F95" i="1"/>
  <c r="J95" i="1" l="1"/>
  <c r="D96" i="1"/>
  <c r="E96" i="1" s="1"/>
  <c r="I96" i="1" s="1"/>
  <c r="F96" i="1"/>
  <c r="B156" i="1"/>
  <c r="H155" i="1"/>
  <c r="C155" i="1"/>
  <c r="B157" i="1" l="1"/>
  <c r="C156" i="1"/>
  <c r="H156" i="1"/>
  <c r="J96" i="1"/>
  <c r="D97" i="1"/>
  <c r="E97" i="1" s="1"/>
  <c r="I97" i="1" s="1"/>
  <c r="B158" i="1" l="1"/>
  <c r="H157" i="1"/>
  <c r="C157" i="1"/>
  <c r="F97" i="1"/>
  <c r="J97" i="1" l="1"/>
  <c r="D98" i="1"/>
  <c r="E98" i="1" s="1"/>
  <c r="I98" i="1" s="1"/>
  <c r="B159" i="1"/>
  <c r="H158" i="1"/>
  <c r="C158" i="1"/>
  <c r="B160" i="1" l="1"/>
  <c r="H159" i="1"/>
  <c r="C159" i="1"/>
  <c r="F98" i="1"/>
  <c r="J98" i="1" l="1"/>
  <c r="D99" i="1"/>
  <c r="E99" i="1" s="1"/>
  <c r="I99" i="1" s="1"/>
  <c r="F99" i="1"/>
  <c r="B161" i="1"/>
  <c r="C160" i="1"/>
  <c r="H160" i="1"/>
  <c r="B162" i="1" l="1"/>
  <c r="H161" i="1"/>
  <c r="C161" i="1"/>
  <c r="J99" i="1"/>
  <c r="D100" i="1"/>
  <c r="E100" i="1" s="1"/>
  <c r="I100" i="1" s="1"/>
  <c r="B163" i="1" l="1"/>
  <c r="H162" i="1"/>
  <c r="C162" i="1"/>
  <c r="F100" i="1"/>
  <c r="J100" i="1" l="1"/>
  <c r="D101" i="1"/>
  <c r="E101" i="1" s="1"/>
  <c r="I101" i="1" s="1"/>
  <c r="B164" i="1"/>
  <c r="H163" i="1"/>
  <c r="C163" i="1"/>
  <c r="F101" i="1" l="1"/>
  <c r="B165" i="1"/>
  <c r="C164" i="1"/>
  <c r="H164" i="1"/>
  <c r="B166" i="1" l="1"/>
  <c r="H165" i="1"/>
  <c r="C165" i="1"/>
  <c r="J101" i="1"/>
  <c r="D102" i="1"/>
  <c r="E102" i="1" s="1"/>
  <c r="I102" i="1" s="1"/>
  <c r="F102" i="1"/>
  <c r="J102" i="1" l="1"/>
  <c r="D103" i="1"/>
  <c r="E103" i="1" s="1"/>
  <c r="I103" i="1" s="1"/>
  <c r="B167" i="1"/>
  <c r="H166" i="1"/>
  <c r="C166" i="1"/>
  <c r="B168" i="1" l="1"/>
  <c r="H167" i="1"/>
  <c r="C167" i="1"/>
  <c r="F103" i="1"/>
  <c r="J103" i="1" l="1"/>
  <c r="D104" i="1"/>
  <c r="E104" i="1" s="1"/>
  <c r="I104" i="1" s="1"/>
  <c r="B169" i="1"/>
  <c r="C168" i="1"/>
  <c r="H168" i="1"/>
  <c r="B170" i="1" l="1"/>
  <c r="H169" i="1"/>
  <c r="C169" i="1"/>
  <c r="F104" i="1"/>
  <c r="J104" i="1" l="1"/>
  <c r="D105" i="1"/>
  <c r="E105" i="1" s="1"/>
  <c r="I105" i="1" s="1"/>
  <c r="B171" i="1"/>
  <c r="H170" i="1"/>
  <c r="C170" i="1"/>
  <c r="F105" i="1" l="1"/>
  <c r="B172" i="1"/>
  <c r="H171" i="1"/>
  <c r="C171" i="1"/>
  <c r="B173" i="1" l="1"/>
  <c r="C172" i="1"/>
  <c r="H172" i="1"/>
  <c r="J105" i="1"/>
  <c r="D106" i="1"/>
  <c r="E106" i="1" s="1"/>
  <c r="I106" i="1" s="1"/>
  <c r="B174" i="1" l="1"/>
  <c r="H173" i="1"/>
  <c r="C173" i="1"/>
  <c r="F106" i="1"/>
  <c r="J106" i="1" l="1"/>
  <c r="D107" i="1"/>
  <c r="E107" i="1" s="1"/>
  <c r="I107" i="1" s="1"/>
  <c r="B175" i="1"/>
  <c r="H174" i="1"/>
  <c r="C174" i="1"/>
  <c r="F107" i="1" l="1"/>
  <c r="B176" i="1"/>
  <c r="H175" i="1"/>
  <c r="C175" i="1"/>
  <c r="B177" i="1" l="1"/>
  <c r="C176" i="1"/>
  <c r="H176" i="1"/>
  <c r="J107" i="1"/>
  <c r="D108" i="1"/>
  <c r="E108" i="1" s="1"/>
  <c r="I108" i="1" s="1"/>
  <c r="B178" i="1" l="1"/>
  <c r="H177" i="1"/>
  <c r="C177" i="1"/>
  <c r="F108" i="1"/>
  <c r="J108" i="1" l="1"/>
  <c r="D109" i="1"/>
  <c r="E109" i="1" s="1"/>
  <c r="I109" i="1" s="1"/>
  <c r="B179" i="1"/>
  <c r="H178" i="1"/>
  <c r="C178" i="1"/>
  <c r="F109" i="1" l="1"/>
  <c r="J109" i="1"/>
  <c r="D110" i="1"/>
  <c r="E110" i="1" s="1"/>
  <c r="I110" i="1" s="1"/>
  <c r="F110" i="1"/>
  <c r="B180" i="1"/>
  <c r="H179" i="1"/>
  <c r="C179" i="1"/>
  <c r="J110" i="1" l="1"/>
  <c r="D111" i="1"/>
  <c r="E111" i="1" s="1"/>
  <c r="I111" i="1" s="1"/>
  <c r="F111" i="1"/>
  <c r="B181" i="1"/>
  <c r="C180" i="1"/>
  <c r="H180" i="1"/>
  <c r="J111" i="1" l="1"/>
  <c r="D112" i="1"/>
  <c r="E112" i="1" s="1"/>
  <c r="I112" i="1" s="1"/>
  <c r="B182" i="1"/>
  <c r="H181" i="1"/>
  <c r="C181" i="1"/>
  <c r="B183" i="1" l="1"/>
  <c r="H182" i="1"/>
  <c r="C182" i="1"/>
  <c r="F112" i="1"/>
  <c r="J112" i="1" l="1"/>
  <c r="D113" i="1"/>
  <c r="E113" i="1" s="1"/>
  <c r="I113" i="1" s="1"/>
  <c r="B184" i="1"/>
  <c r="H183" i="1"/>
  <c r="C183" i="1"/>
  <c r="B185" i="1" l="1"/>
  <c r="C184" i="1"/>
  <c r="H184" i="1"/>
  <c r="F113" i="1"/>
  <c r="J113" i="1" l="1"/>
  <c r="D114" i="1"/>
  <c r="E114" i="1" s="1"/>
  <c r="I114" i="1" s="1"/>
  <c r="B186" i="1"/>
  <c r="H185" i="1"/>
  <c r="C185" i="1"/>
  <c r="B187" i="1" l="1"/>
  <c r="H186" i="1"/>
  <c r="C186" i="1"/>
  <c r="F114" i="1"/>
  <c r="J114" i="1" l="1"/>
  <c r="D115" i="1"/>
  <c r="E115" i="1" s="1"/>
  <c r="I115" i="1" s="1"/>
  <c r="B188" i="1"/>
  <c r="H187" i="1"/>
  <c r="C187" i="1"/>
  <c r="B189" i="1" l="1"/>
  <c r="C188" i="1"/>
  <c r="H188" i="1"/>
  <c r="F115" i="1"/>
  <c r="J115" i="1" l="1"/>
  <c r="D116" i="1"/>
  <c r="E116" i="1" s="1"/>
  <c r="I116" i="1" s="1"/>
  <c r="C189" i="1"/>
  <c r="F116" i="1" l="1"/>
  <c r="J116" i="1" l="1"/>
  <c r="D117" i="1"/>
  <c r="E117" i="1" s="1"/>
  <c r="I117" i="1" s="1"/>
  <c r="F117" i="1"/>
  <c r="J117" i="1" l="1"/>
  <c r="D118" i="1"/>
  <c r="E118" i="1" s="1"/>
  <c r="I118" i="1" s="1"/>
  <c r="F118" i="1" l="1"/>
  <c r="J118" i="1" l="1"/>
  <c r="D119" i="1"/>
  <c r="E119" i="1" s="1"/>
  <c r="I119" i="1" s="1"/>
  <c r="F119" i="1" l="1"/>
  <c r="J119" i="1" l="1"/>
  <c r="D120" i="1"/>
  <c r="E120" i="1" s="1"/>
  <c r="I120" i="1" s="1"/>
  <c r="F120" i="1"/>
  <c r="J120" i="1" l="1"/>
  <c r="D121" i="1"/>
  <c r="E121" i="1" s="1"/>
  <c r="I121" i="1" s="1"/>
  <c r="F121" i="1" l="1"/>
  <c r="J121" i="1" l="1"/>
  <c r="D122" i="1"/>
  <c r="E122" i="1" s="1"/>
  <c r="I122" i="1" s="1"/>
  <c r="F122" i="1" l="1"/>
  <c r="J122" i="1" l="1"/>
  <c r="D123" i="1"/>
  <c r="E123" i="1" s="1"/>
  <c r="I123" i="1" s="1"/>
  <c r="F123" i="1"/>
  <c r="J123" i="1" l="1"/>
  <c r="D124" i="1"/>
  <c r="E124" i="1" s="1"/>
  <c r="I124" i="1" s="1"/>
  <c r="F124" i="1" l="1"/>
  <c r="J124" i="1" l="1"/>
  <c r="D125" i="1"/>
  <c r="E125" i="1" s="1"/>
  <c r="I125" i="1" s="1"/>
  <c r="F125" i="1" l="1"/>
  <c r="J125" i="1" l="1"/>
  <c r="D126" i="1"/>
  <c r="E126" i="1" s="1"/>
  <c r="I126" i="1" s="1"/>
  <c r="F126" i="1"/>
  <c r="J126" i="1" l="1"/>
  <c r="D127" i="1"/>
  <c r="E127" i="1" s="1"/>
  <c r="I127" i="1" s="1"/>
  <c r="F127" i="1" l="1"/>
  <c r="J127" i="1"/>
  <c r="D128" i="1"/>
  <c r="E128" i="1" s="1"/>
  <c r="I128" i="1" s="1"/>
  <c r="F128" i="1" l="1"/>
  <c r="J128" i="1" s="1"/>
  <c r="D129" i="1"/>
  <c r="E129" i="1" s="1"/>
  <c r="I129" i="1" s="1"/>
  <c r="F129" i="1" l="1"/>
  <c r="J129" i="1" l="1"/>
  <c r="D130" i="1"/>
  <c r="E130" i="1" s="1"/>
  <c r="I130" i="1" s="1"/>
  <c r="F130" i="1"/>
  <c r="J130" i="1" l="1"/>
  <c r="D131" i="1"/>
  <c r="E131" i="1" s="1"/>
  <c r="I131" i="1" s="1"/>
  <c r="F131" i="1" l="1"/>
  <c r="J131" i="1" l="1"/>
  <c r="D132" i="1"/>
  <c r="E132" i="1" s="1"/>
  <c r="I132" i="1" s="1"/>
  <c r="F132" i="1"/>
  <c r="J132" i="1" l="1"/>
  <c r="D133" i="1"/>
  <c r="E133" i="1" s="1"/>
  <c r="I133" i="1" s="1"/>
  <c r="F133" i="1" l="1"/>
  <c r="J133" i="1" l="1"/>
  <c r="D134" i="1"/>
  <c r="E134" i="1" s="1"/>
  <c r="I134" i="1" s="1"/>
  <c r="F134" i="1"/>
  <c r="J134" i="1" l="1"/>
  <c r="D135" i="1"/>
  <c r="E135" i="1" s="1"/>
  <c r="I135" i="1" s="1"/>
  <c r="F135" i="1"/>
  <c r="J135" i="1" l="1"/>
  <c r="D136" i="1"/>
  <c r="E136" i="1" s="1"/>
  <c r="I136" i="1" s="1"/>
  <c r="F136" i="1"/>
  <c r="J136" i="1" l="1"/>
  <c r="D137" i="1"/>
  <c r="E137" i="1" s="1"/>
  <c r="I137" i="1" s="1"/>
  <c r="F137" i="1" l="1"/>
  <c r="J137" i="1" l="1"/>
  <c r="D138" i="1"/>
  <c r="E138" i="1" s="1"/>
  <c r="I138" i="1" s="1"/>
  <c r="F138" i="1" l="1"/>
  <c r="J138" i="1" l="1"/>
  <c r="D139" i="1"/>
  <c r="E139" i="1" s="1"/>
  <c r="I139" i="1" s="1"/>
  <c r="F139" i="1" l="1"/>
  <c r="J139" i="1" l="1"/>
  <c r="D140" i="1"/>
  <c r="E140" i="1" s="1"/>
  <c r="I140" i="1" s="1"/>
  <c r="F140" i="1"/>
  <c r="J140" i="1" l="1"/>
  <c r="D141" i="1"/>
  <c r="E141" i="1" s="1"/>
  <c r="I141" i="1" s="1"/>
  <c r="F141" i="1" l="1"/>
  <c r="J141" i="1"/>
  <c r="D142" i="1"/>
  <c r="E142" i="1" s="1"/>
  <c r="I142" i="1" s="1"/>
  <c r="F142" i="1" l="1"/>
  <c r="J142" i="1"/>
  <c r="D143" i="1"/>
  <c r="E143" i="1" s="1"/>
  <c r="I143" i="1" s="1"/>
  <c r="F143" i="1" l="1"/>
  <c r="J143" i="1" l="1"/>
  <c r="D144" i="1"/>
  <c r="E144" i="1" s="1"/>
  <c r="I144" i="1" s="1"/>
  <c r="F144" i="1" l="1"/>
  <c r="J144" i="1" l="1"/>
  <c r="D145" i="1"/>
  <c r="E145" i="1" s="1"/>
  <c r="I145" i="1" s="1"/>
  <c r="F145" i="1"/>
  <c r="J145" i="1" l="1"/>
  <c r="D146" i="1"/>
  <c r="E146" i="1" s="1"/>
  <c r="I146" i="1" s="1"/>
  <c r="F146" i="1"/>
  <c r="J146" i="1" l="1"/>
  <c r="D147" i="1"/>
  <c r="E147" i="1" s="1"/>
  <c r="I147" i="1" s="1"/>
  <c r="F147" i="1" l="1"/>
  <c r="J147" i="1" l="1"/>
  <c r="D148" i="1"/>
  <c r="E148" i="1" s="1"/>
  <c r="I148" i="1" s="1"/>
  <c r="F148" i="1" l="1"/>
  <c r="J148" i="1" l="1"/>
  <c r="D149" i="1"/>
  <c r="E149" i="1" s="1"/>
  <c r="I149" i="1" s="1"/>
  <c r="F149" i="1"/>
  <c r="J149" i="1" l="1"/>
  <c r="D150" i="1"/>
  <c r="E150" i="1" s="1"/>
  <c r="I150" i="1" s="1"/>
  <c r="F150" i="1" l="1"/>
  <c r="J150" i="1" l="1"/>
  <c r="D151" i="1"/>
  <c r="E151" i="1" s="1"/>
  <c r="I151" i="1" s="1"/>
  <c r="F151" i="1" l="1"/>
  <c r="J151" i="1" l="1"/>
  <c r="D152" i="1"/>
  <c r="E152" i="1" s="1"/>
  <c r="I152" i="1" s="1"/>
  <c r="F152" i="1" l="1"/>
  <c r="J152" i="1" l="1"/>
  <c r="D153" i="1"/>
  <c r="E153" i="1" s="1"/>
  <c r="I153" i="1" s="1"/>
  <c r="F153" i="1" l="1"/>
  <c r="J153" i="1" l="1"/>
  <c r="D154" i="1"/>
  <c r="E154" i="1" s="1"/>
  <c r="I154" i="1" s="1"/>
  <c r="F154" i="1"/>
  <c r="J154" i="1" l="1"/>
  <c r="D155" i="1"/>
  <c r="E155" i="1" s="1"/>
  <c r="I155" i="1" s="1"/>
  <c r="F155" i="1" l="1"/>
  <c r="J155" i="1" l="1"/>
  <c r="D156" i="1"/>
  <c r="E156" i="1" s="1"/>
  <c r="I156" i="1" s="1"/>
  <c r="F156" i="1"/>
  <c r="J156" i="1" l="1"/>
  <c r="D157" i="1"/>
  <c r="E157" i="1" s="1"/>
  <c r="I157" i="1" s="1"/>
  <c r="F157" i="1" l="1"/>
  <c r="J157" i="1" l="1"/>
  <c r="D158" i="1"/>
  <c r="E158" i="1" s="1"/>
  <c r="I158" i="1" s="1"/>
  <c r="F158" i="1" l="1"/>
  <c r="J158" i="1" l="1"/>
  <c r="D159" i="1"/>
  <c r="E159" i="1" s="1"/>
  <c r="I159" i="1" s="1"/>
  <c r="F159" i="1"/>
  <c r="J159" i="1" l="1"/>
  <c r="D160" i="1"/>
  <c r="E160" i="1" s="1"/>
  <c r="I160" i="1" s="1"/>
  <c r="F160" i="1" l="1"/>
  <c r="J160" i="1" l="1"/>
  <c r="D161" i="1"/>
  <c r="E161" i="1" s="1"/>
  <c r="I161" i="1" s="1"/>
  <c r="F161" i="1" l="1"/>
  <c r="J161" i="1" l="1"/>
  <c r="D162" i="1"/>
  <c r="E162" i="1" s="1"/>
  <c r="I162" i="1" s="1"/>
  <c r="F162" i="1"/>
  <c r="J162" i="1" l="1"/>
  <c r="D163" i="1"/>
  <c r="E163" i="1" s="1"/>
  <c r="I163" i="1" s="1"/>
  <c r="F163" i="1" l="1"/>
  <c r="J163" i="1" l="1"/>
  <c r="D164" i="1"/>
  <c r="E164" i="1" s="1"/>
  <c r="I164" i="1" s="1"/>
  <c r="F164" i="1"/>
  <c r="J164" i="1" l="1"/>
  <c r="D165" i="1"/>
  <c r="E165" i="1" s="1"/>
  <c r="I165" i="1" s="1"/>
  <c r="F165" i="1" l="1"/>
  <c r="J165" i="1" l="1"/>
  <c r="D166" i="1"/>
  <c r="E166" i="1" s="1"/>
  <c r="I166" i="1" s="1"/>
  <c r="F166" i="1" l="1"/>
  <c r="J166" i="1" l="1"/>
  <c r="D167" i="1"/>
  <c r="E167" i="1" s="1"/>
  <c r="I167" i="1" s="1"/>
  <c r="F167" i="1"/>
  <c r="J167" i="1" l="1"/>
  <c r="D168" i="1"/>
  <c r="E168" i="1" s="1"/>
  <c r="I168" i="1" s="1"/>
  <c r="F168" i="1" l="1"/>
  <c r="J168" i="1" l="1"/>
  <c r="D169" i="1"/>
  <c r="E169" i="1" s="1"/>
  <c r="I169" i="1" s="1"/>
  <c r="F169" i="1"/>
  <c r="J169" i="1" l="1"/>
  <c r="D170" i="1"/>
  <c r="E170" i="1" s="1"/>
  <c r="I170" i="1" s="1"/>
  <c r="F170" i="1" l="1"/>
  <c r="J170" i="1" l="1"/>
  <c r="D171" i="1"/>
  <c r="E171" i="1" s="1"/>
  <c r="I171" i="1" s="1"/>
  <c r="F171" i="1"/>
  <c r="J171" i="1" l="1"/>
  <c r="D172" i="1"/>
  <c r="E172" i="1" s="1"/>
  <c r="I172" i="1" s="1"/>
  <c r="F172" i="1"/>
  <c r="J172" i="1" l="1"/>
  <c r="D173" i="1"/>
  <c r="E173" i="1" s="1"/>
  <c r="I173" i="1" s="1"/>
  <c r="F173" i="1" l="1"/>
  <c r="J173" i="1" l="1"/>
  <c r="D174" i="1"/>
  <c r="E174" i="1" s="1"/>
  <c r="I174" i="1" s="1"/>
  <c r="F174" i="1"/>
  <c r="J174" i="1" l="1"/>
  <c r="D175" i="1"/>
  <c r="E175" i="1" s="1"/>
  <c r="I175" i="1" s="1"/>
  <c r="F175" i="1"/>
  <c r="J175" i="1" l="1"/>
  <c r="D176" i="1"/>
  <c r="E176" i="1" s="1"/>
  <c r="I176" i="1" s="1"/>
  <c r="F176" i="1"/>
  <c r="J176" i="1" l="1"/>
  <c r="D177" i="1"/>
  <c r="E177" i="1" s="1"/>
  <c r="I177" i="1" s="1"/>
  <c r="F177" i="1" l="1"/>
  <c r="J177" i="1" l="1"/>
  <c r="D178" i="1"/>
  <c r="E178" i="1" s="1"/>
  <c r="I178" i="1" s="1"/>
  <c r="F178" i="1" l="1"/>
  <c r="J178" i="1" l="1"/>
  <c r="D179" i="1"/>
  <c r="E179" i="1" s="1"/>
  <c r="I179" i="1" s="1"/>
  <c r="F179" i="1" l="1"/>
  <c r="J179" i="1" l="1"/>
  <c r="D180" i="1"/>
  <c r="E180" i="1" s="1"/>
  <c r="I180" i="1" s="1"/>
  <c r="F180" i="1"/>
  <c r="J180" i="1" l="1"/>
  <c r="D181" i="1"/>
  <c r="E181" i="1" s="1"/>
  <c r="I181" i="1" s="1"/>
  <c r="F181" i="1" l="1"/>
  <c r="J181" i="1" l="1"/>
  <c r="D182" i="1"/>
  <c r="E182" i="1" s="1"/>
  <c r="I182" i="1" s="1"/>
  <c r="F182" i="1" l="1"/>
  <c r="J182" i="1" l="1"/>
  <c r="D183" i="1"/>
  <c r="E183" i="1" s="1"/>
  <c r="I183" i="1" s="1"/>
  <c r="F183" i="1" l="1"/>
  <c r="J183" i="1" l="1"/>
  <c r="D184" i="1"/>
  <c r="E184" i="1" s="1"/>
  <c r="I184" i="1" s="1"/>
  <c r="F184" i="1" l="1"/>
  <c r="J184" i="1" l="1"/>
  <c r="D185" i="1"/>
  <c r="E185" i="1" s="1"/>
  <c r="I185" i="1" s="1"/>
  <c r="F185" i="1"/>
  <c r="J185" i="1" l="1"/>
  <c r="D186" i="1"/>
  <c r="E186" i="1" s="1"/>
  <c r="I186" i="1" s="1"/>
  <c r="F186" i="1"/>
  <c r="J186" i="1" l="1"/>
  <c r="D187" i="1"/>
  <c r="E187" i="1" s="1"/>
  <c r="I187" i="1" s="1"/>
  <c r="F187" i="1" l="1"/>
  <c r="J187" i="1" l="1"/>
  <c r="D188" i="1"/>
  <c r="E188" i="1" s="1"/>
  <c r="I188" i="1" s="1"/>
  <c r="F188" i="1" l="1"/>
  <c r="J188" i="1" l="1"/>
  <c r="D189" i="1"/>
  <c r="E189" i="1" s="1"/>
  <c r="F189" i="1" s="1"/>
  <c r="H189" i="1" l="1"/>
  <c r="I189" i="1" s="1"/>
  <c r="J189" i="1" l="1"/>
</calcChain>
</file>

<file path=xl/sharedStrings.xml><?xml version="1.0" encoding="utf-8"?>
<sst xmlns="http://schemas.openxmlformats.org/spreadsheetml/2006/main" count="16" uniqueCount="16">
  <si>
    <t>Fixed Interest Rate Amortization Schedule</t>
  </si>
  <si>
    <t>Balloon Payment Schedule</t>
  </si>
  <si>
    <t>Loan amount:</t>
  </si>
  <si>
    <t>Interest rate:</t>
  </si>
  <si>
    <t>Period</t>
  </si>
  <si>
    <t>Total Payment</t>
  </si>
  <si>
    <t>Interest Component</t>
  </si>
  <si>
    <t>Principal Component</t>
  </si>
  <si>
    <t>Balloon Payment</t>
  </si>
  <si>
    <t>Full Principal Payment</t>
  </si>
  <si>
    <t>True Balance</t>
  </si>
  <si>
    <t>Ending Principal Balance</t>
  </si>
  <si>
    <t>Debt term (months):</t>
  </si>
  <si>
    <t>Amortize term (months):</t>
  </si>
  <si>
    <t>The 15-year Fixed Rate Mortgage Amortization Schedule</t>
  </si>
  <si>
    <t>Copyright 2015 by Stephen L. Nelson CPA PLLC. All rights reserved.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</si>
</sst>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b/>
      <sz val="20"/>
      <color theme="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rgb="FFBAE18F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rgb="FF009345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 applyFill="0" applyBorder="0"/>
    <xf numFmtId="0" fontId="5" fillId="0" borderId="8" applyNumberFormat="0" applyFill="0" applyAlignment="0" applyProtection="0"/>
    <xf numFmtId="0" fontId="1" fillId="2" borderId="6" applyNumberFormat="0" applyBorder="0" applyAlignment="0">
      <protection locked="0"/>
    </xf>
    <xf numFmtId="0" fontId="1" fillId="3" borderId="6" applyNumberFormat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Border="1"/>
    <xf numFmtId="0" fontId="2" fillId="0" borderId="0" xfId="0" applyNumberFormat="1" applyFont="1" applyBorder="1" applyAlignment="1">
      <alignment horizontal="right"/>
    </xf>
    <xf numFmtId="0" fontId="4" fillId="0" borderId="0" xfId="0" applyFont="1"/>
    <xf numFmtId="44" fontId="1" fillId="2" borderId="6" xfId="2" applyNumberFormat="1" applyProtection="1">
      <protection locked="0"/>
    </xf>
    <xf numFmtId="0" fontId="1" fillId="2" borderId="6" xfId="2" applyNumberFormat="1" applyProtection="1">
      <protection locked="0"/>
    </xf>
    <xf numFmtId="10" fontId="1" fillId="2" borderId="6" xfId="2" applyNumberFormat="1" applyProtection="1">
      <protection locked="0"/>
    </xf>
    <xf numFmtId="0" fontId="1" fillId="0" borderId="3" xfId="0" applyNumberFormat="1" applyFont="1" applyBorder="1" applyAlignment="1">
      <alignment wrapText="1"/>
    </xf>
    <xf numFmtId="0" fontId="1" fillId="3" borderId="4" xfId="3" applyNumberFormat="1" applyBorder="1"/>
    <xf numFmtId="0" fontId="1" fillId="3" borderId="9" xfId="3" applyNumberFormat="1" applyBorder="1"/>
    <xf numFmtId="0" fontId="1" fillId="3" borderId="5" xfId="3" applyNumberFormat="1" applyBorder="1"/>
    <xf numFmtId="44" fontId="1" fillId="3" borderId="3" xfId="3" applyNumberFormat="1" applyBorder="1"/>
    <xf numFmtId="44" fontId="1" fillId="3" borderId="1" xfId="3" applyNumberFormat="1" applyBorder="1"/>
    <xf numFmtId="44" fontId="1" fillId="3" borderId="2" xfId="3" applyNumberFormat="1" applyBorder="1"/>
    <xf numFmtId="44" fontId="1" fillId="3" borderId="4" xfId="3" applyNumberFormat="1" applyBorder="1"/>
    <xf numFmtId="44" fontId="1" fillId="3" borderId="9" xfId="3" applyNumberFormat="1" applyBorder="1"/>
    <xf numFmtId="44" fontId="1" fillId="3" borderId="5" xfId="3" applyNumberFormat="1" applyBorder="1"/>
    <xf numFmtId="0" fontId="5" fillId="0" borderId="7" xfId="1" applyBorder="1"/>
    <xf numFmtId="0" fontId="2" fillId="0" borderId="0" xfId="0" applyFont="1" applyBorder="1"/>
  </cellXfs>
  <cellStyles count="4">
    <cellStyle name="Calculation" xfId="3" builtinId="22" customBuiltin="1"/>
    <cellStyle name="Input" xfId="2" builtinId="20" customBuiltin="1"/>
    <cellStyle name="Normal" xfId="0" builtinId="0" customBuiltin="1"/>
    <cellStyle name="Title" xfId="1" builtinId="1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7</xdr:row>
      <xdr:rowOff>0</xdr:rowOff>
    </xdr:from>
    <xdr:to>
      <xdr:col>14</xdr:col>
      <xdr:colOff>9525</xdr:colOff>
      <xdr:row>27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544175" y="1524000"/>
          <a:ext cx="2295525" cy="4152900"/>
        </a:xfrm>
        <a:prstGeom prst="rect">
          <a:avLst/>
        </a:prstGeom>
        <a:ln w="19050">
          <a:solidFill>
            <a:srgbClr val="009345"/>
          </a:solidFill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ln w="19050">
                <a:noFill/>
              </a:ln>
              <a:solidFill>
                <a:srgbClr val="000000"/>
              </a:solidFill>
              <a:latin typeface="Arial"/>
              <a:cs typeface="Arial"/>
            </a:rPr>
            <a:t>Before using this template, you'll want to supply a new loan amount in cell D3, verify the debt term in cell D4, verify the amortization term in cell D5, and supply a new interest rate in cell D6. Cells highlighted in gray are calculations that should not be altered.</a:t>
          </a:r>
        </a:p>
        <a:p>
          <a:pPr algn="l" rtl="0">
            <a:defRPr sz="1000"/>
          </a:pPr>
          <a:endParaRPr lang="en-US" sz="1200" b="0" i="0" u="none" strike="noStrike" baseline="0">
            <a:ln w="19050">
              <a:noFill/>
            </a:ln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u="none" strike="noStrike" baseline="0">
              <a:ln w="19050">
                <a:noFill/>
              </a:ln>
              <a:solidFill>
                <a:srgbClr val="000000"/>
              </a:solidFill>
              <a:latin typeface="Arial"/>
              <a:cs typeface="Arial"/>
            </a:rPr>
            <a:t>Enter the number of payments you'll make into cell D4. E.g., for a 30-year loan with monthly payments, you make 360 payments.</a:t>
          </a:r>
        </a:p>
        <a:p>
          <a:pPr algn="l" rtl="0">
            <a:defRPr sz="1000"/>
          </a:pPr>
          <a:endParaRPr lang="en-US" sz="1200" b="0" i="0" u="none" strike="noStrike" baseline="0">
            <a:ln w="19050">
              <a:noFill/>
            </a:ln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u="none" strike="noStrike" baseline="0">
              <a:ln w="19050">
                <a:noFill/>
              </a:ln>
              <a:solidFill>
                <a:srgbClr val="000000"/>
              </a:solidFill>
              <a:latin typeface="Arial"/>
              <a:cs typeface="Arial"/>
            </a:rPr>
            <a:t>Enter the amortization term into cell D5.Typically, the amortization term equals the number of payments, but you can enter some other value here if you'll have to make a balloon payment.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1"/>
  <sheetViews>
    <sheetView tabSelected="1" topLeftCell="A175" zoomScaleNormal="100" workbookViewId="0">
      <selection activeCell="A192" sqref="A192"/>
    </sheetView>
  </sheetViews>
  <sheetFormatPr defaultRowHeight="15" x14ac:dyDescent="0.2"/>
  <cols>
    <col min="1" max="1" width="2.88671875" style="1" customWidth="1"/>
    <col min="2" max="2" width="12.88671875" style="1" customWidth="1"/>
    <col min="3" max="3" width="12.33203125" style="1" customWidth="1"/>
    <col min="4" max="4" width="16.33203125" style="1" customWidth="1"/>
    <col min="5" max="5" width="12.77734375" style="1" customWidth="1"/>
    <col min="6" max="6" width="17.77734375" style="1" customWidth="1"/>
    <col min="7" max="7" width="2.88671875" style="1" customWidth="1"/>
    <col min="8" max="8" width="12.77734375" style="1" customWidth="1"/>
    <col min="9" max="9" width="13.6640625" style="1" customWidth="1"/>
    <col min="10" max="10" width="15.77734375" style="1" customWidth="1"/>
    <col min="11" max="11" width="2.88671875" style="1" customWidth="1"/>
    <col min="12" max="16384" width="8.88671875" style="1"/>
  </cols>
  <sheetData>
    <row r="1" spans="1:12" ht="26.25" thickBot="1" x14ac:dyDescent="0.4">
      <c r="A1" s="20" t="s">
        <v>14</v>
      </c>
      <c r="B1" s="20"/>
      <c r="C1" s="20"/>
      <c r="D1" s="20"/>
      <c r="E1" s="20"/>
      <c r="F1" s="20"/>
      <c r="G1" s="20"/>
      <c r="H1" s="20"/>
      <c r="I1" s="20"/>
      <c r="J1" s="20"/>
    </row>
    <row r="2" spans="1:12" ht="15.75" x14ac:dyDescent="0.25">
      <c r="A2" s="2"/>
      <c r="G2" s="2"/>
    </row>
    <row r="3" spans="1:12" ht="15.75" x14ac:dyDescent="0.25">
      <c r="C3" s="5" t="s">
        <v>2</v>
      </c>
      <c r="D3" s="7">
        <v>100000</v>
      </c>
    </row>
    <row r="4" spans="1:12" ht="15.75" x14ac:dyDescent="0.25">
      <c r="C4" s="5" t="s">
        <v>12</v>
      </c>
      <c r="D4" s="8">
        <v>180</v>
      </c>
    </row>
    <row r="5" spans="1:12" ht="15.75" x14ac:dyDescent="0.25">
      <c r="C5" s="5" t="s">
        <v>13</v>
      </c>
      <c r="D5" s="8">
        <v>180</v>
      </c>
    </row>
    <row r="6" spans="1:12" ht="15.75" x14ac:dyDescent="0.25">
      <c r="C6" s="5" t="s">
        <v>3</v>
      </c>
      <c r="D6" s="9">
        <v>5.0000000000000001E-3</v>
      </c>
    </row>
    <row r="8" spans="1:12" ht="15.75" x14ac:dyDescent="0.25">
      <c r="B8" s="21" t="s">
        <v>0</v>
      </c>
      <c r="C8" s="21"/>
      <c r="D8" s="21"/>
      <c r="E8" s="21"/>
      <c r="F8" s="21"/>
      <c r="G8" s="4"/>
      <c r="H8" s="21" t="s">
        <v>1</v>
      </c>
      <c r="I8" s="21"/>
      <c r="J8" s="21"/>
      <c r="L8" s="3"/>
    </row>
    <row r="9" spans="1:12" ht="30" customHeight="1" x14ac:dyDescent="0.2">
      <c r="B9" s="10" t="s">
        <v>4</v>
      </c>
      <c r="C9" s="10" t="s">
        <v>5</v>
      </c>
      <c r="D9" s="10" t="s">
        <v>6</v>
      </c>
      <c r="E9" s="10" t="s">
        <v>7</v>
      </c>
      <c r="F9" s="10" t="s">
        <v>11</v>
      </c>
      <c r="H9" s="10" t="s">
        <v>8</v>
      </c>
      <c r="I9" s="10" t="s">
        <v>9</v>
      </c>
      <c r="J9" s="10" t="s">
        <v>10</v>
      </c>
    </row>
    <row r="10" spans="1:12" x14ac:dyDescent="0.2">
      <c r="B10" s="11">
        <v>1</v>
      </c>
      <c r="C10" s="17">
        <f>-PMT(Interest_Rate,Amortize_Term,Principal)</f>
        <v>843.85682804845135</v>
      </c>
      <c r="D10" s="17">
        <f>Principal*Interest_Rate</f>
        <v>500</v>
      </c>
      <c r="E10" s="17">
        <f t="shared" ref="E10:E29" si="0">C10-D10</f>
        <v>343.85682804845135</v>
      </c>
      <c r="F10" s="14">
        <f>Principal-E10</f>
        <v>99656.143171951553</v>
      </c>
      <c r="H10" s="17">
        <f t="shared" ref="H10:H29" si="1">IF(B10=Debt_Term,F10,0)</f>
        <v>0</v>
      </c>
      <c r="I10" s="17">
        <f t="shared" ref="I10:I29" si="2">H10+E10</f>
        <v>343.85682804845135</v>
      </c>
      <c r="J10" s="14">
        <f t="shared" ref="J10:J29" si="3">F10-H10</f>
        <v>99656.143171951553</v>
      </c>
    </row>
    <row r="11" spans="1:12" x14ac:dyDescent="0.2">
      <c r="B11" s="12">
        <f t="shared" ref="B11:B29" si="4">B10+1</f>
        <v>2</v>
      </c>
      <c r="C11" s="18">
        <f t="shared" ref="C11:C74" si="5">IF(B11&lt;=Debt_Term,-PMT(Interest_Rate,Amortize_Term,Principal),0)</f>
        <v>843.85682804845135</v>
      </c>
      <c r="D11" s="18">
        <f t="shared" ref="D11:D29" si="6">IF(B11&lt;=Debt_Term,F10*Interest_Rate,0)</f>
        <v>498.28071585975778</v>
      </c>
      <c r="E11" s="18">
        <f t="shared" si="0"/>
        <v>345.57611218869357</v>
      </c>
      <c r="F11" s="15">
        <f t="shared" ref="F11:F29" si="7">IF(B11&lt;=Debt_Term,F10-E11,0)</f>
        <v>99310.567059762863</v>
      </c>
      <c r="H11" s="18">
        <f t="shared" si="1"/>
        <v>0</v>
      </c>
      <c r="I11" s="18">
        <f t="shared" si="2"/>
        <v>345.57611218869357</v>
      </c>
      <c r="J11" s="15">
        <f t="shared" si="3"/>
        <v>99310.567059762863</v>
      </c>
    </row>
    <row r="12" spans="1:12" x14ac:dyDescent="0.2">
      <c r="B12" s="12">
        <f t="shared" si="4"/>
        <v>3</v>
      </c>
      <c r="C12" s="18">
        <f t="shared" si="5"/>
        <v>843.85682804845135</v>
      </c>
      <c r="D12" s="18">
        <f t="shared" si="6"/>
        <v>496.55283529881433</v>
      </c>
      <c r="E12" s="18">
        <f t="shared" si="0"/>
        <v>347.30399274963702</v>
      </c>
      <c r="F12" s="15">
        <f t="shared" si="7"/>
        <v>98963.26306701322</v>
      </c>
      <c r="H12" s="18">
        <f t="shared" si="1"/>
        <v>0</v>
      </c>
      <c r="I12" s="18">
        <f t="shared" si="2"/>
        <v>347.30399274963702</v>
      </c>
      <c r="J12" s="15">
        <f t="shared" si="3"/>
        <v>98963.26306701322</v>
      </c>
    </row>
    <row r="13" spans="1:12" x14ac:dyDescent="0.2">
      <c r="B13" s="12">
        <f t="shared" si="4"/>
        <v>4</v>
      </c>
      <c r="C13" s="18">
        <f t="shared" si="5"/>
        <v>843.85682804845135</v>
      </c>
      <c r="D13" s="18">
        <f t="shared" si="6"/>
        <v>494.81631533506612</v>
      </c>
      <c r="E13" s="18">
        <f t="shared" si="0"/>
        <v>349.04051271338523</v>
      </c>
      <c r="F13" s="15">
        <f t="shared" si="7"/>
        <v>98614.222554299835</v>
      </c>
      <c r="H13" s="18">
        <f t="shared" si="1"/>
        <v>0</v>
      </c>
      <c r="I13" s="18">
        <f t="shared" si="2"/>
        <v>349.04051271338523</v>
      </c>
      <c r="J13" s="15">
        <f t="shared" si="3"/>
        <v>98614.222554299835</v>
      </c>
    </row>
    <row r="14" spans="1:12" x14ac:dyDescent="0.2">
      <c r="B14" s="12">
        <f t="shared" si="4"/>
        <v>5</v>
      </c>
      <c r="C14" s="18">
        <f t="shared" si="5"/>
        <v>843.85682804845135</v>
      </c>
      <c r="D14" s="18">
        <f t="shared" si="6"/>
        <v>493.0711127714992</v>
      </c>
      <c r="E14" s="18">
        <f t="shared" si="0"/>
        <v>350.78571527695215</v>
      </c>
      <c r="F14" s="15">
        <f t="shared" si="7"/>
        <v>98263.436839022877</v>
      </c>
      <c r="H14" s="18">
        <f t="shared" si="1"/>
        <v>0</v>
      </c>
      <c r="I14" s="18">
        <f t="shared" si="2"/>
        <v>350.78571527695215</v>
      </c>
      <c r="J14" s="15">
        <f t="shared" si="3"/>
        <v>98263.436839022877</v>
      </c>
    </row>
    <row r="15" spans="1:12" x14ac:dyDescent="0.2">
      <c r="B15" s="12">
        <f t="shared" si="4"/>
        <v>6</v>
      </c>
      <c r="C15" s="18">
        <f t="shared" si="5"/>
        <v>843.85682804845135</v>
      </c>
      <c r="D15" s="18">
        <f t="shared" si="6"/>
        <v>491.31718419511441</v>
      </c>
      <c r="E15" s="18">
        <f t="shared" si="0"/>
        <v>352.53964385333694</v>
      </c>
      <c r="F15" s="15">
        <f t="shared" si="7"/>
        <v>97910.897195169542</v>
      </c>
      <c r="H15" s="18">
        <f t="shared" si="1"/>
        <v>0</v>
      </c>
      <c r="I15" s="18">
        <f t="shared" si="2"/>
        <v>352.53964385333694</v>
      </c>
      <c r="J15" s="15">
        <f t="shared" si="3"/>
        <v>97910.897195169542</v>
      </c>
    </row>
    <row r="16" spans="1:12" x14ac:dyDescent="0.2">
      <c r="B16" s="12">
        <f t="shared" si="4"/>
        <v>7</v>
      </c>
      <c r="C16" s="18">
        <f t="shared" si="5"/>
        <v>843.85682804845135</v>
      </c>
      <c r="D16" s="18">
        <f t="shared" si="6"/>
        <v>489.55448597584774</v>
      </c>
      <c r="E16" s="18">
        <f t="shared" si="0"/>
        <v>354.30234207260361</v>
      </c>
      <c r="F16" s="15">
        <f t="shared" si="7"/>
        <v>97556.594853096933</v>
      </c>
      <c r="H16" s="18">
        <f t="shared" si="1"/>
        <v>0</v>
      </c>
      <c r="I16" s="18">
        <f t="shared" si="2"/>
        <v>354.30234207260361</v>
      </c>
      <c r="J16" s="15">
        <f t="shared" si="3"/>
        <v>97556.594853096933</v>
      </c>
    </row>
    <row r="17" spans="2:10" x14ac:dyDescent="0.2">
      <c r="B17" s="12">
        <f t="shared" si="4"/>
        <v>8</v>
      </c>
      <c r="C17" s="18">
        <f t="shared" si="5"/>
        <v>843.85682804845135</v>
      </c>
      <c r="D17" s="18">
        <f t="shared" si="6"/>
        <v>487.78297426548465</v>
      </c>
      <c r="E17" s="18">
        <f t="shared" si="0"/>
        <v>356.07385378296669</v>
      </c>
      <c r="F17" s="15">
        <f t="shared" si="7"/>
        <v>97200.520999313972</v>
      </c>
      <c r="H17" s="18">
        <f t="shared" si="1"/>
        <v>0</v>
      </c>
      <c r="I17" s="18">
        <f t="shared" si="2"/>
        <v>356.07385378296669</v>
      </c>
      <c r="J17" s="15">
        <f t="shared" si="3"/>
        <v>97200.520999313972</v>
      </c>
    </row>
    <row r="18" spans="2:10" x14ac:dyDescent="0.2">
      <c r="B18" s="12">
        <f t="shared" si="4"/>
        <v>9</v>
      </c>
      <c r="C18" s="18">
        <f t="shared" si="5"/>
        <v>843.85682804845135</v>
      </c>
      <c r="D18" s="18">
        <f t="shared" si="6"/>
        <v>486.00260499656986</v>
      </c>
      <c r="E18" s="18">
        <f t="shared" si="0"/>
        <v>357.85422305188149</v>
      </c>
      <c r="F18" s="15">
        <f t="shared" si="7"/>
        <v>96842.666776262093</v>
      </c>
      <c r="H18" s="18">
        <f t="shared" si="1"/>
        <v>0</v>
      </c>
      <c r="I18" s="18">
        <f t="shared" si="2"/>
        <v>357.85422305188149</v>
      </c>
      <c r="J18" s="15">
        <f t="shared" si="3"/>
        <v>96842.666776262093</v>
      </c>
    </row>
    <row r="19" spans="2:10" x14ac:dyDescent="0.2">
      <c r="B19" s="12">
        <f t="shared" si="4"/>
        <v>10</v>
      </c>
      <c r="C19" s="18">
        <f t="shared" si="5"/>
        <v>843.85682804845135</v>
      </c>
      <c r="D19" s="18">
        <f t="shared" si="6"/>
        <v>484.21333388131046</v>
      </c>
      <c r="E19" s="18">
        <f t="shared" si="0"/>
        <v>359.64349416714089</v>
      </c>
      <c r="F19" s="15">
        <f t="shared" si="7"/>
        <v>96483.023282094946</v>
      </c>
      <c r="H19" s="18">
        <f t="shared" si="1"/>
        <v>0</v>
      </c>
      <c r="I19" s="18">
        <f t="shared" si="2"/>
        <v>359.64349416714089</v>
      </c>
      <c r="J19" s="15">
        <f t="shared" si="3"/>
        <v>96483.023282094946</v>
      </c>
    </row>
    <row r="20" spans="2:10" x14ac:dyDescent="0.2">
      <c r="B20" s="12">
        <f t="shared" si="4"/>
        <v>11</v>
      </c>
      <c r="C20" s="18">
        <f t="shared" si="5"/>
        <v>843.85682804845135</v>
      </c>
      <c r="D20" s="18">
        <f t="shared" si="6"/>
        <v>482.41511641047475</v>
      </c>
      <c r="E20" s="18">
        <f t="shared" si="0"/>
        <v>361.4417116379766</v>
      </c>
      <c r="F20" s="15">
        <f t="shared" si="7"/>
        <v>96121.581570456969</v>
      </c>
      <c r="H20" s="18">
        <f t="shared" si="1"/>
        <v>0</v>
      </c>
      <c r="I20" s="18">
        <f t="shared" si="2"/>
        <v>361.4417116379766</v>
      </c>
      <c r="J20" s="15">
        <f t="shared" si="3"/>
        <v>96121.581570456969</v>
      </c>
    </row>
    <row r="21" spans="2:10" x14ac:dyDescent="0.2">
      <c r="B21" s="12">
        <f t="shared" si="4"/>
        <v>12</v>
      </c>
      <c r="C21" s="18">
        <f t="shared" si="5"/>
        <v>843.85682804845135</v>
      </c>
      <c r="D21" s="18">
        <f t="shared" si="6"/>
        <v>480.60790785228482</v>
      </c>
      <c r="E21" s="18">
        <f t="shared" si="0"/>
        <v>363.24892019616652</v>
      </c>
      <c r="F21" s="15">
        <f t="shared" si="7"/>
        <v>95758.332650260796</v>
      </c>
      <c r="H21" s="18">
        <f t="shared" si="1"/>
        <v>0</v>
      </c>
      <c r="I21" s="18">
        <f t="shared" si="2"/>
        <v>363.24892019616652</v>
      </c>
      <c r="J21" s="15">
        <f t="shared" si="3"/>
        <v>95758.332650260796</v>
      </c>
    </row>
    <row r="22" spans="2:10" x14ac:dyDescent="0.2">
      <c r="B22" s="12">
        <f t="shared" si="4"/>
        <v>13</v>
      </c>
      <c r="C22" s="18">
        <f t="shared" si="5"/>
        <v>843.85682804845135</v>
      </c>
      <c r="D22" s="18">
        <f t="shared" si="6"/>
        <v>478.79166325130399</v>
      </c>
      <c r="E22" s="18">
        <f t="shared" si="0"/>
        <v>365.06516479714736</v>
      </c>
      <c r="F22" s="15">
        <f t="shared" si="7"/>
        <v>95393.267485463643</v>
      </c>
      <c r="H22" s="18">
        <f t="shared" si="1"/>
        <v>0</v>
      </c>
      <c r="I22" s="18">
        <f t="shared" si="2"/>
        <v>365.06516479714736</v>
      </c>
      <c r="J22" s="15">
        <f t="shared" si="3"/>
        <v>95393.267485463643</v>
      </c>
    </row>
    <row r="23" spans="2:10" x14ac:dyDescent="0.2">
      <c r="B23" s="12">
        <f t="shared" si="4"/>
        <v>14</v>
      </c>
      <c r="C23" s="18">
        <f t="shared" si="5"/>
        <v>843.85682804845135</v>
      </c>
      <c r="D23" s="18">
        <f t="shared" si="6"/>
        <v>476.96633742731819</v>
      </c>
      <c r="E23" s="18">
        <f t="shared" si="0"/>
        <v>366.89049062113315</v>
      </c>
      <c r="F23" s="15">
        <f t="shared" si="7"/>
        <v>95026.376994842503</v>
      </c>
      <c r="H23" s="18">
        <f t="shared" si="1"/>
        <v>0</v>
      </c>
      <c r="I23" s="18">
        <f t="shared" si="2"/>
        <v>366.89049062113315</v>
      </c>
      <c r="J23" s="15">
        <f t="shared" si="3"/>
        <v>95026.376994842503</v>
      </c>
    </row>
    <row r="24" spans="2:10" x14ac:dyDescent="0.2">
      <c r="B24" s="12">
        <f t="shared" si="4"/>
        <v>15</v>
      </c>
      <c r="C24" s="18">
        <f t="shared" si="5"/>
        <v>843.85682804845135</v>
      </c>
      <c r="D24" s="18">
        <f t="shared" si="6"/>
        <v>475.13188497421254</v>
      </c>
      <c r="E24" s="18">
        <f t="shared" si="0"/>
        <v>368.72494307423881</v>
      </c>
      <c r="F24" s="15">
        <f t="shared" si="7"/>
        <v>94657.652051768266</v>
      </c>
      <c r="H24" s="18">
        <f t="shared" si="1"/>
        <v>0</v>
      </c>
      <c r="I24" s="18">
        <f t="shared" si="2"/>
        <v>368.72494307423881</v>
      </c>
      <c r="J24" s="15">
        <f t="shared" si="3"/>
        <v>94657.652051768266</v>
      </c>
    </row>
    <row r="25" spans="2:10" x14ac:dyDescent="0.2">
      <c r="B25" s="12">
        <f t="shared" si="4"/>
        <v>16</v>
      </c>
      <c r="C25" s="18">
        <f t="shared" si="5"/>
        <v>843.85682804845135</v>
      </c>
      <c r="D25" s="18">
        <f t="shared" si="6"/>
        <v>473.28826025884132</v>
      </c>
      <c r="E25" s="18">
        <f t="shared" si="0"/>
        <v>370.56856778961003</v>
      </c>
      <c r="F25" s="15">
        <f t="shared" si="7"/>
        <v>94287.083483978655</v>
      </c>
      <c r="H25" s="18">
        <f t="shared" si="1"/>
        <v>0</v>
      </c>
      <c r="I25" s="18">
        <f t="shared" si="2"/>
        <v>370.56856778961003</v>
      </c>
      <c r="J25" s="15">
        <f t="shared" si="3"/>
        <v>94287.083483978655</v>
      </c>
    </row>
    <row r="26" spans="2:10" x14ac:dyDescent="0.2">
      <c r="B26" s="12">
        <f t="shared" si="4"/>
        <v>17</v>
      </c>
      <c r="C26" s="18">
        <f t="shared" si="5"/>
        <v>843.85682804845135</v>
      </c>
      <c r="D26" s="18">
        <f t="shared" si="6"/>
        <v>471.43541741989327</v>
      </c>
      <c r="E26" s="18">
        <f t="shared" si="0"/>
        <v>372.42141062855808</v>
      </c>
      <c r="F26" s="15">
        <f t="shared" si="7"/>
        <v>93914.662073350104</v>
      </c>
      <c r="H26" s="18">
        <f t="shared" si="1"/>
        <v>0</v>
      </c>
      <c r="I26" s="18">
        <f t="shared" si="2"/>
        <v>372.42141062855808</v>
      </c>
      <c r="J26" s="15">
        <f t="shared" si="3"/>
        <v>93914.662073350104</v>
      </c>
    </row>
    <row r="27" spans="2:10" x14ac:dyDescent="0.2">
      <c r="B27" s="12">
        <f t="shared" si="4"/>
        <v>18</v>
      </c>
      <c r="C27" s="18">
        <f t="shared" si="5"/>
        <v>843.85682804845135</v>
      </c>
      <c r="D27" s="18">
        <f t="shared" si="6"/>
        <v>469.57331036675055</v>
      </c>
      <c r="E27" s="18">
        <f t="shared" si="0"/>
        <v>374.2835176817008</v>
      </c>
      <c r="F27" s="15">
        <f t="shared" si="7"/>
        <v>93540.378555668402</v>
      </c>
      <c r="H27" s="18">
        <f t="shared" si="1"/>
        <v>0</v>
      </c>
      <c r="I27" s="18">
        <f t="shared" si="2"/>
        <v>374.2835176817008</v>
      </c>
      <c r="J27" s="15">
        <f t="shared" si="3"/>
        <v>93540.378555668402</v>
      </c>
    </row>
    <row r="28" spans="2:10" x14ac:dyDescent="0.2">
      <c r="B28" s="12">
        <f t="shared" si="4"/>
        <v>19</v>
      </c>
      <c r="C28" s="18">
        <f t="shared" si="5"/>
        <v>843.85682804845135</v>
      </c>
      <c r="D28" s="18">
        <f t="shared" si="6"/>
        <v>467.70189277834203</v>
      </c>
      <c r="E28" s="18">
        <f t="shared" si="0"/>
        <v>376.15493527010932</v>
      </c>
      <c r="F28" s="15">
        <f t="shared" si="7"/>
        <v>93164.22362039829</v>
      </c>
      <c r="H28" s="18">
        <f t="shared" si="1"/>
        <v>0</v>
      </c>
      <c r="I28" s="18">
        <f t="shared" si="2"/>
        <v>376.15493527010932</v>
      </c>
      <c r="J28" s="15">
        <f t="shared" si="3"/>
        <v>93164.22362039829</v>
      </c>
    </row>
    <row r="29" spans="2:10" x14ac:dyDescent="0.2">
      <c r="B29" s="12">
        <f t="shared" si="4"/>
        <v>20</v>
      </c>
      <c r="C29" s="18">
        <f t="shared" si="5"/>
        <v>843.85682804845135</v>
      </c>
      <c r="D29" s="18">
        <f t="shared" si="6"/>
        <v>465.82111810199149</v>
      </c>
      <c r="E29" s="18">
        <f t="shared" si="0"/>
        <v>378.03570994645986</v>
      </c>
      <c r="F29" s="15">
        <f t="shared" si="7"/>
        <v>92786.18791045183</v>
      </c>
      <c r="G29" s="4"/>
      <c r="H29" s="18">
        <f t="shared" si="1"/>
        <v>0</v>
      </c>
      <c r="I29" s="18">
        <f t="shared" si="2"/>
        <v>378.03570994645986</v>
      </c>
      <c r="J29" s="15">
        <f t="shared" si="3"/>
        <v>92786.18791045183</v>
      </c>
    </row>
    <row r="30" spans="2:10" x14ac:dyDescent="0.2">
      <c r="B30" s="12">
        <f t="shared" ref="B30:B93" si="8">B29+1</f>
        <v>21</v>
      </c>
      <c r="C30" s="18">
        <f t="shared" si="5"/>
        <v>843.85682804845135</v>
      </c>
      <c r="D30" s="18">
        <f t="shared" ref="D30:D93" si="9">IF(B30&lt;=Debt_Term,F29*Interest_Rate,0)</f>
        <v>463.93093955225913</v>
      </c>
      <c r="E30" s="18">
        <f t="shared" ref="E30:E93" si="10">C30-D30</f>
        <v>379.92588849619221</v>
      </c>
      <c r="F30" s="15">
        <f t="shared" ref="F30:F93" si="11">IF(B30&lt;=Debt_Term,F29-E30,0)</f>
        <v>92406.262021955641</v>
      </c>
      <c r="G30" s="4"/>
      <c r="H30" s="18">
        <f t="shared" ref="H30:H93" si="12">IF(B30=Debt_Term,F30,0)</f>
        <v>0</v>
      </c>
      <c r="I30" s="18">
        <f t="shared" ref="I30:I93" si="13">H30+E30</f>
        <v>379.92588849619221</v>
      </c>
      <c r="J30" s="15">
        <f t="shared" ref="J30:J93" si="14">F30-H30</f>
        <v>92406.262021955641</v>
      </c>
    </row>
    <row r="31" spans="2:10" x14ac:dyDescent="0.2">
      <c r="B31" s="12">
        <f t="shared" si="8"/>
        <v>22</v>
      </c>
      <c r="C31" s="18">
        <f t="shared" si="5"/>
        <v>843.85682804845135</v>
      </c>
      <c r="D31" s="18">
        <f t="shared" si="9"/>
        <v>462.03131010977819</v>
      </c>
      <c r="E31" s="18">
        <f t="shared" si="10"/>
        <v>381.82551793867316</v>
      </c>
      <c r="F31" s="15">
        <f t="shared" si="11"/>
        <v>92024.436504016965</v>
      </c>
      <c r="G31" s="4"/>
      <c r="H31" s="18">
        <f t="shared" si="12"/>
        <v>0</v>
      </c>
      <c r="I31" s="18">
        <f t="shared" si="13"/>
        <v>381.82551793867316</v>
      </c>
      <c r="J31" s="15">
        <f t="shared" si="14"/>
        <v>92024.436504016965</v>
      </c>
    </row>
    <row r="32" spans="2:10" x14ac:dyDescent="0.2">
      <c r="B32" s="12">
        <f t="shared" si="8"/>
        <v>23</v>
      </c>
      <c r="C32" s="18">
        <f t="shared" si="5"/>
        <v>843.85682804845135</v>
      </c>
      <c r="D32" s="18">
        <f t="shared" si="9"/>
        <v>460.12218252008483</v>
      </c>
      <c r="E32" s="18">
        <f t="shared" si="10"/>
        <v>383.73464552836651</v>
      </c>
      <c r="F32" s="15">
        <f t="shared" si="11"/>
        <v>91640.701858488595</v>
      </c>
      <c r="G32" s="4"/>
      <c r="H32" s="18">
        <f t="shared" si="12"/>
        <v>0</v>
      </c>
      <c r="I32" s="18">
        <f t="shared" si="13"/>
        <v>383.73464552836651</v>
      </c>
      <c r="J32" s="15">
        <f t="shared" si="14"/>
        <v>91640.701858488595</v>
      </c>
    </row>
    <row r="33" spans="2:10" x14ac:dyDescent="0.2">
      <c r="B33" s="12">
        <f t="shared" si="8"/>
        <v>24</v>
      </c>
      <c r="C33" s="18">
        <f t="shared" si="5"/>
        <v>843.85682804845135</v>
      </c>
      <c r="D33" s="18">
        <f t="shared" si="9"/>
        <v>458.20350929244296</v>
      </c>
      <c r="E33" s="18">
        <f t="shared" si="10"/>
        <v>385.65331875600839</v>
      </c>
      <c r="F33" s="15">
        <f t="shared" si="11"/>
        <v>91255.048539732583</v>
      </c>
      <c r="G33" s="4"/>
      <c r="H33" s="18">
        <f t="shared" si="12"/>
        <v>0</v>
      </c>
      <c r="I33" s="18">
        <f t="shared" si="13"/>
        <v>385.65331875600839</v>
      </c>
      <c r="J33" s="15">
        <f t="shared" si="14"/>
        <v>91255.048539732583</v>
      </c>
    </row>
    <row r="34" spans="2:10" x14ac:dyDescent="0.2">
      <c r="B34" s="12">
        <f t="shared" si="8"/>
        <v>25</v>
      </c>
      <c r="C34" s="18">
        <f t="shared" si="5"/>
        <v>843.85682804845135</v>
      </c>
      <c r="D34" s="18">
        <f t="shared" si="9"/>
        <v>456.27524269866291</v>
      </c>
      <c r="E34" s="18">
        <f t="shared" si="10"/>
        <v>387.58158534978844</v>
      </c>
      <c r="F34" s="15">
        <f t="shared" si="11"/>
        <v>90867.466954382791</v>
      </c>
      <c r="G34" s="4"/>
      <c r="H34" s="18">
        <f t="shared" si="12"/>
        <v>0</v>
      </c>
      <c r="I34" s="18">
        <f t="shared" si="13"/>
        <v>387.58158534978844</v>
      </c>
      <c r="J34" s="15">
        <f t="shared" si="14"/>
        <v>90867.466954382791</v>
      </c>
    </row>
    <row r="35" spans="2:10" x14ac:dyDescent="0.2">
      <c r="B35" s="12">
        <f t="shared" si="8"/>
        <v>26</v>
      </c>
      <c r="C35" s="18">
        <f t="shared" si="5"/>
        <v>843.85682804845135</v>
      </c>
      <c r="D35" s="18">
        <f t="shared" si="9"/>
        <v>454.33733477191396</v>
      </c>
      <c r="E35" s="18">
        <f t="shared" si="10"/>
        <v>389.51949327653739</v>
      </c>
      <c r="F35" s="15">
        <f t="shared" si="11"/>
        <v>90477.947461106247</v>
      </c>
      <c r="G35" s="4"/>
      <c r="H35" s="18">
        <f t="shared" si="12"/>
        <v>0</v>
      </c>
      <c r="I35" s="18">
        <f t="shared" si="13"/>
        <v>389.51949327653739</v>
      </c>
      <c r="J35" s="15">
        <f t="shared" si="14"/>
        <v>90477.947461106247</v>
      </c>
    </row>
    <row r="36" spans="2:10" x14ac:dyDescent="0.2">
      <c r="B36" s="12">
        <f t="shared" si="8"/>
        <v>27</v>
      </c>
      <c r="C36" s="18">
        <f t="shared" si="5"/>
        <v>843.85682804845135</v>
      </c>
      <c r="D36" s="18">
        <f t="shared" si="9"/>
        <v>452.38973730553124</v>
      </c>
      <c r="E36" s="18">
        <f t="shared" si="10"/>
        <v>391.46709074292011</v>
      </c>
      <c r="F36" s="15">
        <f t="shared" si="11"/>
        <v>90086.480370363322</v>
      </c>
      <c r="G36" s="4"/>
      <c r="H36" s="18">
        <f t="shared" si="12"/>
        <v>0</v>
      </c>
      <c r="I36" s="18">
        <f t="shared" si="13"/>
        <v>391.46709074292011</v>
      </c>
      <c r="J36" s="15">
        <f t="shared" si="14"/>
        <v>90086.480370363322</v>
      </c>
    </row>
    <row r="37" spans="2:10" x14ac:dyDescent="0.2">
      <c r="B37" s="12">
        <f t="shared" si="8"/>
        <v>28</v>
      </c>
      <c r="C37" s="18">
        <f t="shared" si="5"/>
        <v>843.85682804845135</v>
      </c>
      <c r="D37" s="18">
        <f t="shared" si="9"/>
        <v>450.43240185181662</v>
      </c>
      <c r="E37" s="18">
        <f t="shared" si="10"/>
        <v>393.42442619663473</v>
      </c>
      <c r="F37" s="15">
        <f t="shared" si="11"/>
        <v>89693.055944166685</v>
      </c>
      <c r="G37" s="4"/>
      <c r="H37" s="18">
        <f t="shared" si="12"/>
        <v>0</v>
      </c>
      <c r="I37" s="18">
        <f t="shared" si="13"/>
        <v>393.42442619663473</v>
      </c>
      <c r="J37" s="15">
        <f t="shared" si="14"/>
        <v>89693.055944166685</v>
      </c>
    </row>
    <row r="38" spans="2:10" x14ac:dyDescent="0.2">
      <c r="B38" s="12">
        <f t="shared" si="8"/>
        <v>29</v>
      </c>
      <c r="C38" s="18">
        <f t="shared" si="5"/>
        <v>843.85682804845135</v>
      </c>
      <c r="D38" s="18">
        <f t="shared" si="9"/>
        <v>448.46527972083345</v>
      </c>
      <c r="E38" s="18">
        <f t="shared" si="10"/>
        <v>395.3915483276179</v>
      </c>
      <c r="F38" s="15">
        <f t="shared" si="11"/>
        <v>89297.664395839063</v>
      </c>
      <c r="G38" s="4"/>
      <c r="H38" s="18">
        <f t="shared" si="12"/>
        <v>0</v>
      </c>
      <c r="I38" s="18">
        <f t="shared" si="13"/>
        <v>395.3915483276179</v>
      </c>
      <c r="J38" s="15">
        <f t="shared" si="14"/>
        <v>89297.664395839063</v>
      </c>
    </row>
    <row r="39" spans="2:10" x14ac:dyDescent="0.2">
      <c r="B39" s="12">
        <f t="shared" si="8"/>
        <v>30</v>
      </c>
      <c r="C39" s="18">
        <f t="shared" si="5"/>
        <v>843.85682804845135</v>
      </c>
      <c r="D39" s="18">
        <f t="shared" si="9"/>
        <v>446.48832197919535</v>
      </c>
      <c r="E39" s="18">
        <f t="shared" si="10"/>
        <v>397.368506069256</v>
      </c>
      <c r="F39" s="15">
        <f t="shared" si="11"/>
        <v>88900.295889769812</v>
      </c>
      <c r="G39" s="4"/>
      <c r="H39" s="18">
        <f t="shared" si="12"/>
        <v>0</v>
      </c>
      <c r="I39" s="18">
        <f t="shared" si="13"/>
        <v>397.368506069256</v>
      </c>
      <c r="J39" s="15">
        <f t="shared" si="14"/>
        <v>88900.295889769812</v>
      </c>
    </row>
    <row r="40" spans="2:10" x14ac:dyDescent="0.2">
      <c r="B40" s="12">
        <f t="shared" si="8"/>
        <v>31</v>
      </c>
      <c r="C40" s="18">
        <f t="shared" si="5"/>
        <v>843.85682804845135</v>
      </c>
      <c r="D40" s="18">
        <f t="shared" si="9"/>
        <v>444.50147944884907</v>
      </c>
      <c r="E40" s="18">
        <f t="shared" si="10"/>
        <v>399.35534859960228</v>
      </c>
      <c r="F40" s="15">
        <f t="shared" si="11"/>
        <v>88500.940541170203</v>
      </c>
      <c r="G40" s="4"/>
      <c r="H40" s="18">
        <f t="shared" si="12"/>
        <v>0</v>
      </c>
      <c r="I40" s="18">
        <f t="shared" si="13"/>
        <v>399.35534859960228</v>
      </c>
      <c r="J40" s="15">
        <f t="shared" si="14"/>
        <v>88500.940541170203</v>
      </c>
    </row>
    <row r="41" spans="2:10" x14ac:dyDescent="0.2">
      <c r="B41" s="12">
        <f t="shared" si="8"/>
        <v>32</v>
      </c>
      <c r="C41" s="18">
        <f t="shared" si="5"/>
        <v>843.85682804845135</v>
      </c>
      <c r="D41" s="18">
        <f t="shared" si="9"/>
        <v>442.504702705851</v>
      </c>
      <c r="E41" s="18">
        <f t="shared" si="10"/>
        <v>401.35212534260035</v>
      </c>
      <c r="F41" s="15">
        <f t="shared" si="11"/>
        <v>88099.588415827602</v>
      </c>
      <c r="G41" s="4"/>
      <c r="H41" s="18">
        <f t="shared" si="12"/>
        <v>0</v>
      </c>
      <c r="I41" s="18">
        <f t="shared" si="13"/>
        <v>401.35212534260035</v>
      </c>
      <c r="J41" s="15">
        <f t="shared" si="14"/>
        <v>88099.588415827602</v>
      </c>
    </row>
    <row r="42" spans="2:10" x14ac:dyDescent="0.2">
      <c r="B42" s="12">
        <f t="shared" si="8"/>
        <v>33</v>
      </c>
      <c r="C42" s="18">
        <f t="shared" si="5"/>
        <v>843.85682804845135</v>
      </c>
      <c r="D42" s="18">
        <f t="shared" si="9"/>
        <v>440.497942079138</v>
      </c>
      <c r="E42" s="18">
        <f t="shared" si="10"/>
        <v>403.35888596931335</v>
      </c>
      <c r="F42" s="15">
        <f t="shared" si="11"/>
        <v>87696.22952985829</v>
      </c>
      <c r="G42" s="4"/>
      <c r="H42" s="18">
        <f t="shared" si="12"/>
        <v>0</v>
      </c>
      <c r="I42" s="18">
        <f t="shared" si="13"/>
        <v>403.35888596931335</v>
      </c>
      <c r="J42" s="15">
        <f t="shared" si="14"/>
        <v>87696.22952985829</v>
      </c>
    </row>
    <row r="43" spans="2:10" x14ac:dyDescent="0.2">
      <c r="B43" s="12">
        <f t="shared" si="8"/>
        <v>34</v>
      </c>
      <c r="C43" s="18">
        <f t="shared" si="5"/>
        <v>843.85682804845135</v>
      </c>
      <c r="D43" s="18">
        <f t="shared" si="9"/>
        <v>438.48114764929147</v>
      </c>
      <c r="E43" s="18">
        <f t="shared" si="10"/>
        <v>405.37568039915988</v>
      </c>
      <c r="F43" s="15">
        <f t="shared" si="11"/>
        <v>87290.853849459134</v>
      </c>
      <c r="G43" s="4"/>
      <c r="H43" s="18">
        <f t="shared" si="12"/>
        <v>0</v>
      </c>
      <c r="I43" s="18">
        <f t="shared" si="13"/>
        <v>405.37568039915988</v>
      </c>
      <c r="J43" s="15">
        <f t="shared" si="14"/>
        <v>87290.853849459134</v>
      </c>
    </row>
    <row r="44" spans="2:10" x14ac:dyDescent="0.2">
      <c r="B44" s="12">
        <f t="shared" si="8"/>
        <v>35</v>
      </c>
      <c r="C44" s="18">
        <f t="shared" si="5"/>
        <v>843.85682804845135</v>
      </c>
      <c r="D44" s="18">
        <f t="shared" si="9"/>
        <v>436.45426924729566</v>
      </c>
      <c r="E44" s="18">
        <f t="shared" si="10"/>
        <v>407.40255880115569</v>
      </c>
      <c r="F44" s="15">
        <f t="shared" si="11"/>
        <v>86883.451290657977</v>
      </c>
      <c r="G44" s="4"/>
      <c r="H44" s="18">
        <f t="shared" si="12"/>
        <v>0</v>
      </c>
      <c r="I44" s="18">
        <f t="shared" si="13"/>
        <v>407.40255880115569</v>
      </c>
      <c r="J44" s="15">
        <f t="shared" si="14"/>
        <v>86883.451290657977</v>
      </c>
    </row>
    <row r="45" spans="2:10" x14ac:dyDescent="0.2">
      <c r="B45" s="12">
        <f t="shared" si="8"/>
        <v>36</v>
      </c>
      <c r="C45" s="18">
        <f t="shared" si="5"/>
        <v>843.85682804845135</v>
      </c>
      <c r="D45" s="18">
        <f t="shared" si="9"/>
        <v>434.41725645328989</v>
      </c>
      <c r="E45" s="18">
        <f t="shared" si="10"/>
        <v>409.43957159516145</v>
      </c>
      <c r="F45" s="15">
        <f t="shared" si="11"/>
        <v>86474.011719062808</v>
      </c>
      <c r="G45" s="4"/>
      <c r="H45" s="18">
        <f t="shared" si="12"/>
        <v>0</v>
      </c>
      <c r="I45" s="18">
        <f t="shared" si="13"/>
        <v>409.43957159516145</v>
      </c>
      <c r="J45" s="15">
        <f t="shared" si="14"/>
        <v>86474.011719062808</v>
      </c>
    </row>
    <row r="46" spans="2:10" x14ac:dyDescent="0.2">
      <c r="B46" s="12">
        <f t="shared" si="8"/>
        <v>37</v>
      </c>
      <c r="C46" s="18">
        <f t="shared" si="5"/>
        <v>843.85682804845135</v>
      </c>
      <c r="D46" s="18">
        <f t="shared" si="9"/>
        <v>432.37005859531405</v>
      </c>
      <c r="E46" s="18">
        <f t="shared" si="10"/>
        <v>411.4867694531373</v>
      </c>
      <c r="F46" s="15">
        <f t="shared" si="11"/>
        <v>86062.524949609666</v>
      </c>
      <c r="G46" s="4"/>
      <c r="H46" s="18">
        <f t="shared" si="12"/>
        <v>0</v>
      </c>
      <c r="I46" s="18">
        <f t="shared" si="13"/>
        <v>411.4867694531373</v>
      </c>
      <c r="J46" s="15">
        <f t="shared" si="14"/>
        <v>86062.524949609666</v>
      </c>
    </row>
    <row r="47" spans="2:10" x14ac:dyDescent="0.2">
      <c r="B47" s="12">
        <f t="shared" si="8"/>
        <v>38</v>
      </c>
      <c r="C47" s="18">
        <f t="shared" si="5"/>
        <v>843.85682804845135</v>
      </c>
      <c r="D47" s="18">
        <f t="shared" si="9"/>
        <v>430.31262474804834</v>
      </c>
      <c r="E47" s="18">
        <f t="shared" si="10"/>
        <v>413.54420330040301</v>
      </c>
      <c r="F47" s="15">
        <f t="shared" si="11"/>
        <v>85648.980746309258</v>
      </c>
      <c r="G47" s="4"/>
      <c r="H47" s="18">
        <f t="shared" si="12"/>
        <v>0</v>
      </c>
      <c r="I47" s="18">
        <f t="shared" si="13"/>
        <v>413.54420330040301</v>
      </c>
      <c r="J47" s="15">
        <f t="shared" si="14"/>
        <v>85648.980746309258</v>
      </c>
    </row>
    <row r="48" spans="2:10" x14ac:dyDescent="0.2">
      <c r="B48" s="12">
        <f t="shared" si="8"/>
        <v>39</v>
      </c>
      <c r="C48" s="18">
        <f t="shared" si="5"/>
        <v>843.85682804845135</v>
      </c>
      <c r="D48" s="18">
        <f t="shared" si="9"/>
        <v>428.24490373154629</v>
      </c>
      <c r="E48" s="18">
        <f t="shared" si="10"/>
        <v>415.61192431690506</v>
      </c>
      <c r="F48" s="15">
        <f t="shared" si="11"/>
        <v>85233.36882199235</v>
      </c>
      <c r="G48" s="4"/>
      <c r="H48" s="18">
        <f t="shared" si="12"/>
        <v>0</v>
      </c>
      <c r="I48" s="18">
        <f t="shared" si="13"/>
        <v>415.61192431690506</v>
      </c>
      <c r="J48" s="15">
        <f t="shared" si="14"/>
        <v>85233.36882199235</v>
      </c>
    </row>
    <row r="49" spans="2:10" x14ac:dyDescent="0.2">
      <c r="B49" s="12">
        <f t="shared" si="8"/>
        <v>40</v>
      </c>
      <c r="C49" s="18">
        <f t="shared" si="5"/>
        <v>843.85682804845135</v>
      </c>
      <c r="D49" s="18">
        <f t="shared" si="9"/>
        <v>426.16684410996174</v>
      </c>
      <c r="E49" s="18">
        <f t="shared" si="10"/>
        <v>417.6899839384896</v>
      </c>
      <c r="F49" s="15">
        <f t="shared" si="11"/>
        <v>84815.678838053864</v>
      </c>
      <c r="G49" s="4"/>
      <c r="H49" s="18">
        <f t="shared" si="12"/>
        <v>0</v>
      </c>
      <c r="I49" s="18">
        <f t="shared" si="13"/>
        <v>417.6899839384896</v>
      </c>
      <c r="J49" s="15">
        <f t="shared" si="14"/>
        <v>84815.678838053864</v>
      </c>
    </row>
    <row r="50" spans="2:10" x14ac:dyDescent="0.2">
      <c r="B50" s="12">
        <f t="shared" si="8"/>
        <v>41</v>
      </c>
      <c r="C50" s="18">
        <f t="shared" si="5"/>
        <v>843.85682804845135</v>
      </c>
      <c r="D50" s="18">
        <f t="shared" si="9"/>
        <v>424.07839419026931</v>
      </c>
      <c r="E50" s="18">
        <f t="shared" si="10"/>
        <v>419.77843385818204</v>
      </c>
      <c r="F50" s="15">
        <f t="shared" si="11"/>
        <v>84395.90040419568</v>
      </c>
      <c r="G50" s="4"/>
      <c r="H50" s="18">
        <f t="shared" si="12"/>
        <v>0</v>
      </c>
      <c r="I50" s="18">
        <f t="shared" si="13"/>
        <v>419.77843385818204</v>
      </c>
      <c r="J50" s="15">
        <f t="shared" si="14"/>
        <v>84395.90040419568</v>
      </c>
    </row>
    <row r="51" spans="2:10" x14ac:dyDescent="0.2">
      <c r="B51" s="12">
        <f t="shared" si="8"/>
        <v>42</v>
      </c>
      <c r="C51" s="18">
        <f t="shared" si="5"/>
        <v>843.85682804845135</v>
      </c>
      <c r="D51" s="18">
        <f t="shared" si="9"/>
        <v>421.97950202097843</v>
      </c>
      <c r="E51" s="18">
        <f t="shared" si="10"/>
        <v>421.87732602747292</v>
      </c>
      <c r="F51" s="15">
        <f t="shared" si="11"/>
        <v>83974.023078168204</v>
      </c>
      <c r="G51" s="4"/>
      <c r="H51" s="18">
        <f t="shared" si="12"/>
        <v>0</v>
      </c>
      <c r="I51" s="18">
        <f t="shared" si="13"/>
        <v>421.87732602747292</v>
      </c>
      <c r="J51" s="15">
        <f t="shared" si="14"/>
        <v>83974.023078168204</v>
      </c>
    </row>
    <row r="52" spans="2:10" x14ac:dyDescent="0.2">
      <c r="B52" s="12">
        <f t="shared" si="8"/>
        <v>43</v>
      </c>
      <c r="C52" s="18">
        <f t="shared" si="5"/>
        <v>843.85682804845135</v>
      </c>
      <c r="D52" s="18">
        <f t="shared" si="9"/>
        <v>419.87011539084102</v>
      </c>
      <c r="E52" s="18">
        <f t="shared" si="10"/>
        <v>423.98671265761033</v>
      </c>
      <c r="F52" s="15">
        <f t="shared" si="11"/>
        <v>83550.03636551059</v>
      </c>
      <c r="G52" s="4"/>
      <c r="H52" s="18">
        <f t="shared" si="12"/>
        <v>0</v>
      </c>
      <c r="I52" s="18">
        <f t="shared" si="13"/>
        <v>423.98671265761033</v>
      </c>
      <c r="J52" s="15">
        <f t="shared" si="14"/>
        <v>83550.03636551059</v>
      </c>
    </row>
    <row r="53" spans="2:10" x14ac:dyDescent="0.2">
      <c r="B53" s="12">
        <f t="shared" si="8"/>
        <v>44</v>
      </c>
      <c r="C53" s="18">
        <f t="shared" si="5"/>
        <v>843.85682804845135</v>
      </c>
      <c r="D53" s="18">
        <f t="shared" si="9"/>
        <v>417.75018182755298</v>
      </c>
      <c r="E53" s="18">
        <f t="shared" si="10"/>
        <v>426.10664622089837</v>
      </c>
      <c r="F53" s="15">
        <f t="shared" si="11"/>
        <v>83123.929719289692</v>
      </c>
      <c r="G53" s="4"/>
      <c r="H53" s="18">
        <f t="shared" si="12"/>
        <v>0</v>
      </c>
      <c r="I53" s="18">
        <f t="shared" si="13"/>
        <v>426.10664622089837</v>
      </c>
      <c r="J53" s="15">
        <f t="shared" si="14"/>
        <v>83123.929719289692</v>
      </c>
    </row>
    <row r="54" spans="2:10" x14ac:dyDescent="0.2">
      <c r="B54" s="12">
        <f t="shared" si="8"/>
        <v>45</v>
      </c>
      <c r="C54" s="18">
        <f t="shared" si="5"/>
        <v>843.85682804845135</v>
      </c>
      <c r="D54" s="18">
        <f t="shared" si="9"/>
        <v>415.61964859644849</v>
      </c>
      <c r="E54" s="18">
        <f t="shared" si="10"/>
        <v>428.23717945200286</v>
      </c>
      <c r="F54" s="15">
        <f t="shared" si="11"/>
        <v>82695.692539837692</v>
      </c>
      <c r="G54" s="4"/>
      <c r="H54" s="18">
        <f t="shared" si="12"/>
        <v>0</v>
      </c>
      <c r="I54" s="18">
        <f t="shared" si="13"/>
        <v>428.23717945200286</v>
      </c>
      <c r="J54" s="15">
        <f t="shared" si="14"/>
        <v>82695.692539837692</v>
      </c>
    </row>
    <row r="55" spans="2:10" x14ac:dyDescent="0.2">
      <c r="B55" s="12">
        <f t="shared" si="8"/>
        <v>46</v>
      </c>
      <c r="C55" s="18">
        <f t="shared" si="5"/>
        <v>843.85682804845135</v>
      </c>
      <c r="D55" s="18">
        <f t="shared" si="9"/>
        <v>413.47846269918847</v>
      </c>
      <c r="E55" s="18">
        <f t="shared" si="10"/>
        <v>430.37836534926288</v>
      </c>
      <c r="F55" s="15">
        <f t="shared" si="11"/>
        <v>82265.314174488434</v>
      </c>
      <c r="G55" s="4"/>
      <c r="H55" s="18">
        <f t="shared" si="12"/>
        <v>0</v>
      </c>
      <c r="I55" s="18">
        <f t="shared" si="13"/>
        <v>430.37836534926288</v>
      </c>
      <c r="J55" s="15">
        <f t="shared" si="14"/>
        <v>82265.314174488434</v>
      </c>
    </row>
    <row r="56" spans="2:10" x14ac:dyDescent="0.2">
      <c r="B56" s="12">
        <f t="shared" si="8"/>
        <v>47</v>
      </c>
      <c r="C56" s="18">
        <f t="shared" si="5"/>
        <v>843.85682804845135</v>
      </c>
      <c r="D56" s="18">
        <f t="shared" si="9"/>
        <v>411.32657087244218</v>
      </c>
      <c r="E56" s="18">
        <f t="shared" si="10"/>
        <v>432.53025717600917</v>
      </c>
      <c r="F56" s="15">
        <f t="shared" si="11"/>
        <v>81832.783917312423</v>
      </c>
      <c r="G56" s="4"/>
      <c r="H56" s="18">
        <f t="shared" si="12"/>
        <v>0</v>
      </c>
      <c r="I56" s="18">
        <f t="shared" si="13"/>
        <v>432.53025717600917</v>
      </c>
      <c r="J56" s="15">
        <f t="shared" si="14"/>
        <v>81832.783917312423</v>
      </c>
    </row>
    <row r="57" spans="2:10" x14ac:dyDescent="0.2">
      <c r="B57" s="12">
        <f t="shared" si="8"/>
        <v>48</v>
      </c>
      <c r="C57" s="18">
        <f t="shared" si="5"/>
        <v>843.85682804845135</v>
      </c>
      <c r="D57" s="18">
        <f t="shared" si="9"/>
        <v>409.16391958656214</v>
      </c>
      <c r="E57" s="18">
        <f t="shared" si="10"/>
        <v>434.6929084618892</v>
      </c>
      <c r="F57" s="15">
        <f t="shared" si="11"/>
        <v>81398.091008850533</v>
      </c>
      <c r="G57" s="4"/>
      <c r="H57" s="18">
        <f t="shared" si="12"/>
        <v>0</v>
      </c>
      <c r="I57" s="18">
        <f t="shared" si="13"/>
        <v>434.6929084618892</v>
      </c>
      <c r="J57" s="15">
        <f t="shared" si="14"/>
        <v>81398.091008850533</v>
      </c>
    </row>
    <row r="58" spans="2:10" x14ac:dyDescent="0.2">
      <c r="B58" s="12">
        <f t="shared" si="8"/>
        <v>49</v>
      </c>
      <c r="C58" s="18">
        <f t="shared" si="5"/>
        <v>843.85682804845135</v>
      </c>
      <c r="D58" s="18">
        <f t="shared" si="9"/>
        <v>406.99045504425266</v>
      </c>
      <c r="E58" s="18">
        <f t="shared" si="10"/>
        <v>436.86637300419869</v>
      </c>
      <c r="F58" s="15">
        <f t="shared" si="11"/>
        <v>80961.224635846331</v>
      </c>
      <c r="G58" s="4"/>
      <c r="H58" s="18">
        <f t="shared" si="12"/>
        <v>0</v>
      </c>
      <c r="I58" s="18">
        <f t="shared" si="13"/>
        <v>436.86637300419869</v>
      </c>
      <c r="J58" s="15">
        <f t="shared" si="14"/>
        <v>80961.224635846331</v>
      </c>
    </row>
    <row r="59" spans="2:10" x14ac:dyDescent="0.2">
      <c r="B59" s="12">
        <f t="shared" si="8"/>
        <v>50</v>
      </c>
      <c r="C59" s="18">
        <f t="shared" si="5"/>
        <v>843.85682804845135</v>
      </c>
      <c r="D59" s="18">
        <f t="shared" si="9"/>
        <v>404.80612317923169</v>
      </c>
      <c r="E59" s="18">
        <f t="shared" si="10"/>
        <v>439.05070486921966</v>
      </c>
      <c r="F59" s="15">
        <f t="shared" si="11"/>
        <v>80522.173930977107</v>
      </c>
      <c r="G59" s="4"/>
      <c r="H59" s="18">
        <f t="shared" si="12"/>
        <v>0</v>
      </c>
      <c r="I59" s="18">
        <f t="shared" si="13"/>
        <v>439.05070486921966</v>
      </c>
      <c r="J59" s="15">
        <f t="shared" si="14"/>
        <v>80522.173930977107</v>
      </c>
    </row>
    <row r="60" spans="2:10" x14ac:dyDescent="0.2">
      <c r="B60" s="12">
        <f t="shared" si="8"/>
        <v>51</v>
      </c>
      <c r="C60" s="18">
        <f t="shared" si="5"/>
        <v>843.85682804845135</v>
      </c>
      <c r="D60" s="18">
        <f t="shared" si="9"/>
        <v>402.61086965488556</v>
      </c>
      <c r="E60" s="18">
        <f t="shared" si="10"/>
        <v>441.24595839356579</v>
      </c>
      <c r="F60" s="15">
        <f t="shared" si="11"/>
        <v>80080.927972583537</v>
      </c>
      <c r="G60" s="4"/>
      <c r="H60" s="18">
        <f t="shared" si="12"/>
        <v>0</v>
      </c>
      <c r="I60" s="18">
        <f t="shared" si="13"/>
        <v>441.24595839356579</v>
      </c>
      <c r="J60" s="15">
        <f t="shared" si="14"/>
        <v>80080.927972583537</v>
      </c>
    </row>
    <row r="61" spans="2:10" x14ac:dyDescent="0.2">
      <c r="B61" s="12">
        <f t="shared" si="8"/>
        <v>52</v>
      </c>
      <c r="C61" s="18">
        <f t="shared" si="5"/>
        <v>843.85682804845135</v>
      </c>
      <c r="D61" s="18">
        <f t="shared" si="9"/>
        <v>400.40463986291769</v>
      </c>
      <c r="E61" s="18">
        <f t="shared" si="10"/>
        <v>443.45218818553366</v>
      </c>
      <c r="F61" s="15">
        <f t="shared" si="11"/>
        <v>79637.475784398004</v>
      </c>
      <c r="G61" s="4"/>
      <c r="H61" s="18">
        <f t="shared" si="12"/>
        <v>0</v>
      </c>
      <c r="I61" s="18">
        <f t="shared" si="13"/>
        <v>443.45218818553366</v>
      </c>
      <c r="J61" s="15">
        <f t="shared" si="14"/>
        <v>79637.475784398004</v>
      </c>
    </row>
    <row r="62" spans="2:10" x14ac:dyDescent="0.2">
      <c r="B62" s="12">
        <f t="shared" si="8"/>
        <v>53</v>
      </c>
      <c r="C62" s="18">
        <f t="shared" si="5"/>
        <v>843.85682804845135</v>
      </c>
      <c r="D62" s="18">
        <f t="shared" si="9"/>
        <v>398.18737892199005</v>
      </c>
      <c r="E62" s="18">
        <f t="shared" si="10"/>
        <v>445.6694491264613</v>
      </c>
      <c r="F62" s="15">
        <f t="shared" si="11"/>
        <v>79191.80633527154</v>
      </c>
      <c r="G62" s="4"/>
      <c r="H62" s="18">
        <f t="shared" si="12"/>
        <v>0</v>
      </c>
      <c r="I62" s="18">
        <f t="shared" si="13"/>
        <v>445.6694491264613</v>
      </c>
      <c r="J62" s="15">
        <f t="shared" si="14"/>
        <v>79191.80633527154</v>
      </c>
    </row>
    <row r="63" spans="2:10" x14ac:dyDescent="0.2">
      <c r="B63" s="12">
        <f t="shared" si="8"/>
        <v>54</v>
      </c>
      <c r="C63" s="18">
        <f t="shared" si="5"/>
        <v>843.85682804845135</v>
      </c>
      <c r="D63" s="18">
        <f t="shared" si="9"/>
        <v>395.95903167635771</v>
      </c>
      <c r="E63" s="18">
        <f t="shared" si="10"/>
        <v>447.89779637209364</v>
      </c>
      <c r="F63" s="15">
        <f t="shared" si="11"/>
        <v>78743.908538899443</v>
      </c>
      <c r="G63" s="4"/>
      <c r="H63" s="18">
        <f t="shared" si="12"/>
        <v>0</v>
      </c>
      <c r="I63" s="18">
        <f t="shared" si="13"/>
        <v>447.89779637209364</v>
      </c>
      <c r="J63" s="15">
        <f t="shared" si="14"/>
        <v>78743.908538899443</v>
      </c>
    </row>
    <row r="64" spans="2:10" x14ac:dyDescent="0.2">
      <c r="B64" s="12">
        <f t="shared" si="8"/>
        <v>55</v>
      </c>
      <c r="C64" s="18">
        <f t="shared" si="5"/>
        <v>843.85682804845135</v>
      </c>
      <c r="D64" s="18">
        <f t="shared" si="9"/>
        <v>393.71954269449725</v>
      </c>
      <c r="E64" s="18">
        <f t="shared" si="10"/>
        <v>450.1372853539541</v>
      </c>
      <c r="F64" s="15">
        <f t="shared" si="11"/>
        <v>78293.771253545492</v>
      </c>
      <c r="G64" s="4"/>
      <c r="H64" s="18">
        <f t="shared" si="12"/>
        <v>0</v>
      </c>
      <c r="I64" s="18">
        <f t="shared" si="13"/>
        <v>450.1372853539541</v>
      </c>
      <c r="J64" s="15">
        <f t="shared" si="14"/>
        <v>78293.771253545492</v>
      </c>
    </row>
    <row r="65" spans="2:10" x14ac:dyDescent="0.2">
      <c r="B65" s="12">
        <f t="shared" si="8"/>
        <v>56</v>
      </c>
      <c r="C65" s="18">
        <f t="shared" si="5"/>
        <v>843.85682804845135</v>
      </c>
      <c r="D65" s="18">
        <f t="shared" si="9"/>
        <v>391.46885626772746</v>
      </c>
      <c r="E65" s="18">
        <f t="shared" si="10"/>
        <v>452.38797178072389</v>
      </c>
      <c r="F65" s="15">
        <f t="shared" si="11"/>
        <v>77841.383281764764</v>
      </c>
      <c r="G65" s="4"/>
      <c r="H65" s="18">
        <f t="shared" si="12"/>
        <v>0</v>
      </c>
      <c r="I65" s="18">
        <f t="shared" si="13"/>
        <v>452.38797178072389</v>
      </c>
      <c r="J65" s="15">
        <f t="shared" si="14"/>
        <v>77841.383281764764</v>
      </c>
    </row>
    <row r="66" spans="2:10" x14ac:dyDescent="0.2">
      <c r="B66" s="12">
        <f t="shared" si="8"/>
        <v>57</v>
      </c>
      <c r="C66" s="18">
        <f t="shared" si="5"/>
        <v>843.85682804845135</v>
      </c>
      <c r="D66" s="18">
        <f t="shared" si="9"/>
        <v>389.20691640882382</v>
      </c>
      <c r="E66" s="18">
        <f t="shared" si="10"/>
        <v>454.64991163962753</v>
      </c>
      <c r="F66" s="15">
        <f t="shared" si="11"/>
        <v>77386.733370125134</v>
      </c>
      <c r="G66" s="4"/>
      <c r="H66" s="18">
        <f t="shared" si="12"/>
        <v>0</v>
      </c>
      <c r="I66" s="18">
        <f t="shared" si="13"/>
        <v>454.64991163962753</v>
      </c>
      <c r="J66" s="15">
        <f t="shared" si="14"/>
        <v>77386.733370125134</v>
      </c>
    </row>
    <row r="67" spans="2:10" x14ac:dyDescent="0.2">
      <c r="B67" s="12">
        <f t="shared" si="8"/>
        <v>58</v>
      </c>
      <c r="C67" s="18">
        <f t="shared" si="5"/>
        <v>843.85682804845135</v>
      </c>
      <c r="D67" s="18">
        <f t="shared" si="9"/>
        <v>386.93366685062568</v>
      </c>
      <c r="E67" s="18">
        <f t="shared" si="10"/>
        <v>456.92316119782566</v>
      </c>
      <c r="F67" s="15">
        <f t="shared" si="11"/>
        <v>76929.810208927302</v>
      </c>
      <c r="G67" s="4"/>
      <c r="H67" s="18">
        <f t="shared" si="12"/>
        <v>0</v>
      </c>
      <c r="I67" s="18">
        <f t="shared" si="13"/>
        <v>456.92316119782566</v>
      </c>
      <c r="J67" s="15">
        <f t="shared" si="14"/>
        <v>76929.810208927302</v>
      </c>
    </row>
    <row r="68" spans="2:10" x14ac:dyDescent="0.2">
      <c r="B68" s="12">
        <f t="shared" si="8"/>
        <v>59</v>
      </c>
      <c r="C68" s="18">
        <f t="shared" si="5"/>
        <v>843.85682804845135</v>
      </c>
      <c r="D68" s="18">
        <f t="shared" si="9"/>
        <v>384.64905104463651</v>
      </c>
      <c r="E68" s="18">
        <f t="shared" si="10"/>
        <v>459.20777700381484</v>
      </c>
      <c r="F68" s="15">
        <f t="shared" si="11"/>
        <v>76470.602431923486</v>
      </c>
      <c r="G68" s="4"/>
      <c r="H68" s="18">
        <f t="shared" si="12"/>
        <v>0</v>
      </c>
      <c r="I68" s="18">
        <f t="shared" si="13"/>
        <v>459.20777700381484</v>
      </c>
      <c r="J68" s="15">
        <f t="shared" si="14"/>
        <v>76470.602431923486</v>
      </c>
    </row>
    <row r="69" spans="2:10" x14ac:dyDescent="0.2">
      <c r="B69" s="12">
        <f t="shared" si="8"/>
        <v>60</v>
      </c>
      <c r="C69" s="18">
        <f t="shared" si="5"/>
        <v>843.85682804845135</v>
      </c>
      <c r="D69" s="18">
        <f t="shared" si="9"/>
        <v>382.35301215961744</v>
      </c>
      <c r="E69" s="18">
        <f t="shared" si="10"/>
        <v>461.50381588883391</v>
      </c>
      <c r="F69" s="15">
        <f t="shared" si="11"/>
        <v>76009.098616034651</v>
      </c>
      <c r="G69" s="4"/>
      <c r="H69" s="18">
        <f t="shared" si="12"/>
        <v>0</v>
      </c>
      <c r="I69" s="18">
        <f t="shared" si="13"/>
        <v>461.50381588883391</v>
      </c>
      <c r="J69" s="15">
        <f t="shared" si="14"/>
        <v>76009.098616034651</v>
      </c>
    </row>
    <row r="70" spans="2:10" x14ac:dyDescent="0.2">
      <c r="B70" s="12">
        <f t="shared" si="8"/>
        <v>61</v>
      </c>
      <c r="C70" s="18">
        <f t="shared" si="5"/>
        <v>843.85682804845135</v>
      </c>
      <c r="D70" s="18">
        <f t="shared" si="9"/>
        <v>380.04549308017329</v>
      </c>
      <c r="E70" s="18">
        <f t="shared" si="10"/>
        <v>463.81133496827806</v>
      </c>
      <c r="F70" s="15">
        <f t="shared" si="11"/>
        <v>75545.287281066368</v>
      </c>
      <c r="G70" s="4"/>
      <c r="H70" s="18">
        <f t="shared" si="12"/>
        <v>0</v>
      </c>
      <c r="I70" s="18">
        <f t="shared" si="13"/>
        <v>463.81133496827806</v>
      </c>
      <c r="J70" s="15">
        <f t="shared" si="14"/>
        <v>75545.287281066368</v>
      </c>
    </row>
    <row r="71" spans="2:10" x14ac:dyDescent="0.2">
      <c r="B71" s="12">
        <f t="shared" si="8"/>
        <v>62</v>
      </c>
      <c r="C71" s="18">
        <f t="shared" si="5"/>
        <v>843.85682804845135</v>
      </c>
      <c r="D71" s="18">
        <f t="shared" si="9"/>
        <v>377.72643640533187</v>
      </c>
      <c r="E71" s="18">
        <f t="shared" si="10"/>
        <v>466.13039164311948</v>
      </c>
      <c r="F71" s="15">
        <f t="shared" si="11"/>
        <v>75079.156889423248</v>
      </c>
      <c r="G71" s="4"/>
      <c r="H71" s="18">
        <f t="shared" si="12"/>
        <v>0</v>
      </c>
      <c r="I71" s="18">
        <f t="shared" si="13"/>
        <v>466.13039164311948</v>
      </c>
      <c r="J71" s="15">
        <f t="shared" si="14"/>
        <v>75079.156889423248</v>
      </c>
    </row>
    <row r="72" spans="2:10" x14ac:dyDescent="0.2">
      <c r="B72" s="12">
        <f t="shared" si="8"/>
        <v>63</v>
      </c>
      <c r="C72" s="18">
        <f t="shared" si="5"/>
        <v>843.85682804845135</v>
      </c>
      <c r="D72" s="18">
        <f t="shared" si="9"/>
        <v>375.39578444711623</v>
      </c>
      <c r="E72" s="18">
        <f t="shared" si="10"/>
        <v>468.46104360133512</v>
      </c>
      <c r="F72" s="15">
        <f t="shared" si="11"/>
        <v>74610.695845821916</v>
      </c>
      <c r="G72" s="4"/>
      <c r="H72" s="18">
        <f t="shared" si="12"/>
        <v>0</v>
      </c>
      <c r="I72" s="18">
        <f t="shared" si="13"/>
        <v>468.46104360133512</v>
      </c>
      <c r="J72" s="15">
        <f t="shared" si="14"/>
        <v>74610.695845821916</v>
      </c>
    </row>
    <row r="73" spans="2:10" x14ac:dyDescent="0.2">
      <c r="B73" s="12">
        <f t="shared" si="8"/>
        <v>64</v>
      </c>
      <c r="C73" s="18">
        <f t="shared" si="5"/>
        <v>843.85682804845135</v>
      </c>
      <c r="D73" s="18">
        <f t="shared" si="9"/>
        <v>373.0534792291096</v>
      </c>
      <c r="E73" s="18">
        <f t="shared" si="10"/>
        <v>470.80334881934175</v>
      </c>
      <c r="F73" s="15">
        <f t="shared" si="11"/>
        <v>74139.892497002569</v>
      </c>
      <c r="G73" s="4"/>
      <c r="H73" s="18">
        <f t="shared" si="12"/>
        <v>0</v>
      </c>
      <c r="I73" s="18">
        <f t="shared" si="13"/>
        <v>470.80334881934175</v>
      </c>
      <c r="J73" s="15">
        <f t="shared" si="14"/>
        <v>74139.892497002569</v>
      </c>
    </row>
    <row r="74" spans="2:10" x14ac:dyDescent="0.2">
      <c r="B74" s="12">
        <f t="shared" si="8"/>
        <v>65</v>
      </c>
      <c r="C74" s="18">
        <f t="shared" si="5"/>
        <v>843.85682804845135</v>
      </c>
      <c r="D74" s="18">
        <f t="shared" si="9"/>
        <v>370.69946248501287</v>
      </c>
      <c r="E74" s="18">
        <f t="shared" si="10"/>
        <v>473.15736556343847</v>
      </c>
      <c r="F74" s="15">
        <f t="shared" si="11"/>
        <v>73666.735131439127</v>
      </c>
      <c r="G74" s="4"/>
      <c r="H74" s="18">
        <f t="shared" si="12"/>
        <v>0</v>
      </c>
      <c r="I74" s="18">
        <f t="shared" si="13"/>
        <v>473.15736556343847</v>
      </c>
      <c r="J74" s="15">
        <f t="shared" si="14"/>
        <v>73666.735131439127</v>
      </c>
    </row>
    <row r="75" spans="2:10" x14ac:dyDescent="0.2">
      <c r="B75" s="12">
        <f t="shared" si="8"/>
        <v>66</v>
      </c>
      <c r="C75" s="18">
        <f t="shared" ref="C75:C138" si="15">IF(B75&lt;=Debt_Term,-PMT(Interest_Rate,Amortize_Term,Principal),0)</f>
        <v>843.85682804845135</v>
      </c>
      <c r="D75" s="18">
        <f t="shared" si="9"/>
        <v>368.33367565719567</v>
      </c>
      <c r="E75" s="18">
        <f t="shared" si="10"/>
        <v>475.52315239125568</v>
      </c>
      <c r="F75" s="15">
        <f t="shared" si="11"/>
        <v>73191.211979047876</v>
      </c>
      <c r="G75" s="4"/>
      <c r="H75" s="18">
        <f t="shared" si="12"/>
        <v>0</v>
      </c>
      <c r="I75" s="18">
        <f t="shared" si="13"/>
        <v>475.52315239125568</v>
      </c>
      <c r="J75" s="15">
        <f t="shared" si="14"/>
        <v>73191.211979047876</v>
      </c>
    </row>
    <row r="76" spans="2:10" x14ac:dyDescent="0.2">
      <c r="B76" s="12">
        <f t="shared" si="8"/>
        <v>67</v>
      </c>
      <c r="C76" s="18">
        <f t="shared" si="15"/>
        <v>843.85682804845135</v>
      </c>
      <c r="D76" s="18">
        <f t="shared" si="9"/>
        <v>365.95605989523938</v>
      </c>
      <c r="E76" s="18">
        <f t="shared" si="10"/>
        <v>477.90076815321197</v>
      </c>
      <c r="F76" s="15">
        <f t="shared" si="11"/>
        <v>72713.311210894666</v>
      </c>
      <c r="G76" s="4"/>
      <c r="H76" s="18">
        <f t="shared" si="12"/>
        <v>0</v>
      </c>
      <c r="I76" s="18">
        <f t="shared" si="13"/>
        <v>477.90076815321197</v>
      </c>
      <c r="J76" s="15">
        <f t="shared" si="14"/>
        <v>72713.311210894666</v>
      </c>
    </row>
    <row r="77" spans="2:10" x14ac:dyDescent="0.2">
      <c r="B77" s="12">
        <f t="shared" si="8"/>
        <v>68</v>
      </c>
      <c r="C77" s="18">
        <f t="shared" si="15"/>
        <v>843.85682804845135</v>
      </c>
      <c r="D77" s="18">
        <f t="shared" si="9"/>
        <v>363.56655605447332</v>
      </c>
      <c r="E77" s="18">
        <f t="shared" si="10"/>
        <v>480.29027199397802</v>
      </c>
      <c r="F77" s="15">
        <f t="shared" si="11"/>
        <v>72233.020938900692</v>
      </c>
      <c r="G77" s="4"/>
      <c r="H77" s="18">
        <f t="shared" si="12"/>
        <v>0</v>
      </c>
      <c r="I77" s="18">
        <f t="shared" si="13"/>
        <v>480.29027199397802</v>
      </c>
      <c r="J77" s="15">
        <f t="shared" si="14"/>
        <v>72233.020938900692</v>
      </c>
    </row>
    <row r="78" spans="2:10" x14ac:dyDescent="0.2">
      <c r="B78" s="12">
        <f t="shared" si="8"/>
        <v>69</v>
      </c>
      <c r="C78" s="18">
        <f t="shared" si="15"/>
        <v>843.85682804845135</v>
      </c>
      <c r="D78" s="18">
        <f t="shared" si="9"/>
        <v>361.16510469450344</v>
      </c>
      <c r="E78" s="18">
        <f t="shared" si="10"/>
        <v>482.69172335394791</v>
      </c>
      <c r="F78" s="15">
        <f t="shared" si="11"/>
        <v>71750.32921554675</v>
      </c>
      <c r="G78" s="4"/>
      <c r="H78" s="18">
        <f t="shared" si="12"/>
        <v>0</v>
      </c>
      <c r="I78" s="18">
        <f t="shared" si="13"/>
        <v>482.69172335394791</v>
      </c>
      <c r="J78" s="15">
        <f t="shared" si="14"/>
        <v>71750.32921554675</v>
      </c>
    </row>
    <row r="79" spans="2:10" x14ac:dyDescent="0.2">
      <c r="B79" s="12">
        <f t="shared" si="8"/>
        <v>70</v>
      </c>
      <c r="C79" s="18">
        <f t="shared" si="15"/>
        <v>843.85682804845135</v>
      </c>
      <c r="D79" s="18">
        <f t="shared" si="9"/>
        <v>358.75164607773377</v>
      </c>
      <c r="E79" s="18">
        <f t="shared" si="10"/>
        <v>485.10518197071758</v>
      </c>
      <c r="F79" s="15">
        <f t="shared" si="11"/>
        <v>71265.224033576029</v>
      </c>
      <c r="G79" s="4"/>
      <c r="H79" s="18">
        <f t="shared" si="12"/>
        <v>0</v>
      </c>
      <c r="I79" s="18">
        <f t="shared" si="13"/>
        <v>485.10518197071758</v>
      </c>
      <c r="J79" s="15">
        <f t="shared" si="14"/>
        <v>71265.224033576029</v>
      </c>
    </row>
    <row r="80" spans="2:10" x14ac:dyDescent="0.2">
      <c r="B80" s="12">
        <f t="shared" si="8"/>
        <v>71</v>
      </c>
      <c r="C80" s="18">
        <f t="shared" si="15"/>
        <v>843.85682804845135</v>
      </c>
      <c r="D80" s="18">
        <f t="shared" si="9"/>
        <v>356.32612016788016</v>
      </c>
      <c r="E80" s="18">
        <f t="shared" si="10"/>
        <v>487.53070788057119</v>
      </c>
      <c r="F80" s="15">
        <f t="shared" si="11"/>
        <v>70777.693325695451</v>
      </c>
      <c r="G80" s="4"/>
      <c r="H80" s="18">
        <f t="shared" si="12"/>
        <v>0</v>
      </c>
      <c r="I80" s="18">
        <f t="shared" si="13"/>
        <v>487.53070788057119</v>
      </c>
      <c r="J80" s="15">
        <f t="shared" si="14"/>
        <v>70777.693325695451</v>
      </c>
    </row>
    <row r="81" spans="2:10" x14ac:dyDescent="0.2">
      <c r="B81" s="12">
        <f t="shared" si="8"/>
        <v>72</v>
      </c>
      <c r="C81" s="18">
        <f t="shared" si="15"/>
        <v>843.85682804845135</v>
      </c>
      <c r="D81" s="18">
        <f t="shared" si="9"/>
        <v>353.88846662847726</v>
      </c>
      <c r="E81" s="18">
        <f t="shared" si="10"/>
        <v>489.96836141997409</v>
      </c>
      <c r="F81" s="15">
        <f t="shared" si="11"/>
        <v>70287.724964275476</v>
      </c>
      <c r="G81" s="4"/>
      <c r="H81" s="18">
        <f t="shared" si="12"/>
        <v>0</v>
      </c>
      <c r="I81" s="18">
        <f t="shared" si="13"/>
        <v>489.96836141997409</v>
      </c>
      <c r="J81" s="15">
        <f t="shared" si="14"/>
        <v>70287.724964275476</v>
      </c>
    </row>
    <row r="82" spans="2:10" x14ac:dyDescent="0.2">
      <c r="B82" s="12">
        <f t="shared" si="8"/>
        <v>73</v>
      </c>
      <c r="C82" s="18">
        <f t="shared" si="15"/>
        <v>843.85682804845135</v>
      </c>
      <c r="D82" s="18">
        <f t="shared" si="9"/>
        <v>351.4386248213774</v>
      </c>
      <c r="E82" s="18">
        <f t="shared" si="10"/>
        <v>492.41820322707395</v>
      </c>
      <c r="F82" s="15">
        <f t="shared" si="11"/>
        <v>69795.306761048399</v>
      </c>
      <c r="G82" s="4"/>
      <c r="H82" s="18">
        <f t="shared" si="12"/>
        <v>0</v>
      </c>
      <c r="I82" s="18">
        <f t="shared" si="13"/>
        <v>492.41820322707395</v>
      </c>
      <c r="J82" s="15">
        <f t="shared" si="14"/>
        <v>69795.306761048399</v>
      </c>
    </row>
    <row r="83" spans="2:10" x14ac:dyDescent="0.2">
      <c r="B83" s="12">
        <f t="shared" si="8"/>
        <v>74</v>
      </c>
      <c r="C83" s="18">
        <f t="shared" si="15"/>
        <v>843.85682804845135</v>
      </c>
      <c r="D83" s="18">
        <f t="shared" si="9"/>
        <v>348.97653380524201</v>
      </c>
      <c r="E83" s="18">
        <f t="shared" si="10"/>
        <v>494.88029424320933</v>
      </c>
      <c r="F83" s="15">
        <f t="shared" si="11"/>
        <v>69300.426466805191</v>
      </c>
      <c r="G83" s="4"/>
      <c r="H83" s="18">
        <f t="shared" si="12"/>
        <v>0</v>
      </c>
      <c r="I83" s="18">
        <f t="shared" si="13"/>
        <v>494.88029424320933</v>
      </c>
      <c r="J83" s="15">
        <f t="shared" si="14"/>
        <v>69300.426466805191</v>
      </c>
    </row>
    <row r="84" spans="2:10" x14ac:dyDescent="0.2">
      <c r="B84" s="12">
        <f t="shared" si="8"/>
        <v>75</v>
      </c>
      <c r="C84" s="18">
        <f t="shared" si="15"/>
        <v>843.85682804845135</v>
      </c>
      <c r="D84" s="18">
        <f t="shared" si="9"/>
        <v>346.50213233402599</v>
      </c>
      <c r="E84" s="18">
        <f t="shared" si="10"/>
        <v>497.35469571442536</v>
      </c>
      <c r="F84" s="15">
        <f t="shared" si="11"/>
        <v>68803.071771090763</v>
      </c>
      <c r="G84" s="4"/>
      <c r="H84" s="18">
        <f t="shared" si="12"/>
        <v>0</v>
      </c>
      <c r="I84" s="18">
        <f t="shared" si="13"/>
        <v>497.35469571442536</v>
      </c>
      <c r="J84" s="15">
        <f t="shared" si="14"/>
        <v>68803.071771090763</v>
      </c>
    </row>
    <row r="85" spans="2:10" x14ac:dyDescent="0.2">
      <c r="B85" s="12">
        <f t="shared" si="8"/>
        <v>76</v>
      </c>
      <c r="C85" s="18">
        <f t="shared" si="15"/>
        <v>843.85682804845135</v>
      </c>
      <c r="D85" s="18">
        <f t="shared" si="9"/>
        <v>344.01535885545383</v>
      </c>
      <c r="E85" s="18">
        <f t="shared" si="10"/>
        <v>499.84146919299752</v>
      </c>
      <c r="F85" s="15">
        <f t="shared" si="11"/>
        <v>68303.230301897769</v>
      </c>
      <c r="G85" s="4"/>
      <c r="H85" s="18">
        <f t="shared" si="12"/>
        <v>0</v>
      </c>
      <c r="I85" s="18">
        <f t="shared" si="13"/>
        <v>499.84146919299752</v>
      </c>
      <c r="J85" s="15">
        <f t="shared" si="14"/>
        <v>68303.230301897769</v>
      </c>
    </row>
    <row r="86" spans="2:10" x14ac:dyDescent="0.2">
      <c r="B86" s="12">
        <f t="shared" si="8"/>
        <v>77</v>
      </c>
      <c r="C86" s="18">
        <f t="shared" si="15"/>
        <v>843.85682804845135</v>
      </c>
      <c r="D86" s="18">
        <f t="shared" si="9"/>
        <v>341.51615150948885</v>
      </c>
      <c r="E86" s="18">
        <f t="shared" si="10"/>
        <v>502.3406765389625</v>
      </c>
      <c r="F86" s="15">
        <f t="shared" si="11"/>
        <v>67800.889625358803</v>
      </c>
      <c r="G86" s="4"/>
      <c r="H86" s="18">
        <f t="shared" si="12"/>
        <v>0</v>
      </c>
      <c r="I86" s="18">
        <f t="shared" si="13"/>
        <v>502.3406765389625</v>
      </c>
      <c r="J86" s="15">
        <f t="shared" si="14"/>
        <v>67800.889625358803</v>
      </c>
    </row>
    <row r="87" spans="2:10" x14ac:dyDescent="0.2">
      <c r="B87" s="12">
        <f t="shared" si="8"/>
        <v>78</v>
      </c>
      <c r="C87" s="18">
        <f t="shared" si="15"/>
        <v>843.85682804845135</v>
      </c>
      <c r="D87" s="18">
        <f t="shared" si="9"/>
        <v>339.00444812679405</v>
      </c>
      <c r="E87" s="18">
        <f t="shared" si="10"/>
        <v>504.8523799216573</v>
      </c>
      <c r="F87" s="15">
        <f t="shared" si="11"/>
        <v>67296.037245437139</v>
      </c>
      <c r="G87" s="4"/>
      <c r="H87" s="18">
        <f t="shared" si="12"/>
        <v>0</v>
      </c>
      <c r="I87" s="18">
        <f t="shared" si="13"/>
        <v>504.8523799216573</v>
      </c>
      <c r="J87" s="15">
        <f t="shared" si="14"/>
        <v>67296.037245437139</v>
      </c>
    </row>
    <row r="88" spans="2:10" x14ac:dyDescent="0.2">
      <c r="B88" s="12">
        <f t="shared" si="8"/>
        <v>79</v>
      </c>
      <c r="C88" s="18">
        <f t="shared" si="15"/>
        <v>843.85682804845135</v>
      </c>
      <c r="D88" s="18">
        <f t="shared" si="9"/>
        <v>336.4801862271857</v>
      </c>
      <c r="E88" s="18">
        <f t="shared" si="10"/>
        <v>507.37664182126565</v>
      </c>
      <c r="F88" s="15">
        <f t="shared" si="11"/>
        <v>66788.660603615877</v>
      </c>
      <c r="G88" s="4"/>
      <c r="H88" s="18">
        <f t="shared" si="12"/>
        <v>0</v>
      </c>
      <c r="I88" s="18">
        <f t="shared" si="13"/>
        <v>507.37664182126565</v>
      </c>
      <c r="J88" s="15">
        <f t="shared" si="14"/>
        <v>66788.660603615877</v>
      </c>
    </row>
    <row r="89" spans="2:10" x14ac:dyDescent="0.2">
      <c r="B89" s="12">
        <f t="shared" si="8"/>
        <v>80</v>
      </c>
      <c r="C89" s="18">
        <f t="shared" si="15"/>
        <v>843.85682804845135</v>
      </c>
      <c r="D89" s="18">
        <f t="shared" si="9"/>
        <v>333.9433030180794</v>
      </c>
      <c r="E89" s="18">
        <f t="shared" si="10"/>
        <v>509.91352503037194</v>
      </c>
      <c r="F89" s="15">
        <f t="shared" si="11"/>
        <v>66278.747078585511</v>
      </c>
      <c r="G89" s="4"/>
      <c r="H89" s="18">
        <f t="shared" si="12"/>
        <v>0</v>
      </c>
      <c r="I89" s="18">
        <f t="shared" si="13"/>
        <v>509.91352503037194</v>
      </c>
      <c r="J89" s="15">
        <f t="shared" si="14"/>
        <v>66278.747078585511</v>
      </c>
    </row>
    <row r="90" spans="2:10" x14ac:dyDescent="0.2">
      <c r="B90" s="12">
        <f t="shared" si="8"/>
        <v>81</v>
      </c>
      <c r="C90" s="18">
        <f t="shared" si="15"/>
        <v>843.85682804845135</v>
      </c>
      <c r="D90" s="18">
        <f t="shared" si="9"/>
        <v>331.39373539292757</v>
      </c>
      <c r="E90" s="18">
        <f t="shared" si="10"/>
        <v>512.46309265552372</v>
      </c>
      <c r="F90" s="15">
        <f t="shared" si="11"/>
        <v>65766.283985929986</v>
      </c>
      <c r="G90" s="4"/>
      <c r="H90" s="18">
        <f t="shared" si="12"/>
        <v>0</v>
      </c>
      <c r="I90" s="18">
        <f t="shared" si="13"/>
        <v>512.46309265552372</v>
      </c>
      <c r="J90" s="15">
        <f t="shared" si="14"/>
        <v>65766.283985929986</v>
      </c>
    </row>
    <row r="91" spans="2:10" x14ac:dyDescent="0.2">
      <c r="B91" s="12">
        <f t="shared" si="8"/>
        <v>82</v>
      </c>
      <c r="C91" s="18">
        <f t="shared" si="15"/>
        <v>843.85682804845135</v>
      </c>
      <c r="D91" s="18">
        <f t="shared" si="9"/>
        <v>328.83141992964994</v>
      </c>
      <c r="E91" s="18">
        <f t="shared" si="10"/>
        <v>515.02540811880135</v>
      </c>
      <c r="F91" s="15">
        <f t="shared" si="11"/>
        <v>65251.258577811182</v>
      </c>
      <c r="G91" s="4"/>
      <c r="H91" s="18">
        <f t="shared" si="12"/>
        <v>0</v>
      </c>
      <c r="I91" s="18">
        <f t="shared" si="13"/>
        <v>515.02540811880135</v>
      </c>
      <c r="J91" s="15">
        <f t="shared" si="14"/>
        <v>65251.258577811182</v>
      </c>
    </row>
    <row r="92" spans="2:10" x14ac:dyDescent="0.2">
      <c r="B92" s="12">
        <f t="shared" si="8"/>
        <v>83</v>
      </c>
      <c r="C92" s="18">
        <f t="shared" si="15"/>
        <v>843.85682804845135</v>
      </c>
      <c r="D92" s="18">
        <f t="shared" si="9"/>
        <v>326.25629288905594</v>
      </c>
      <c r="E92" s="18">
        <f t="shared" si="10"/>
        <v>517.60053515939535</v>
      </c>
      <c r="F92" s="15">
        <f t="shared" si="11"/>
        <v>64733.65804265179</v>
      </c>
      <c r="G92" s="4"/>
      <c r="H92" s="18">
        <f t="shared" si="12"/>
        <v>0</v>
      </c>
      <c r="I92" s="18">
        <f t="shared" si="13"/>
        <v>517.60053515939535</v>
      </c>
      <c r="J92" s="15">
        <f t="shared" si="14"/>
        <v>64733.65804265179</v>
      </c>
    </row>
    <row r="93" spans="2:10" x14ac:dyDescent="0.2">
      <c r="B93" s="12">
        <f t="shared" si="8"/>
        <v>84</v>
      </c>
      <c r="C93" s="18">
        <f t="shared" si="15"/>
        <v>843.85682804845135</v>
      </c>
      <c r="D93" s="18">
        <f t="shared" si="9"/>
        <v>323.66829021325896</v>
      </c>
      <c r="E93" s="18">
        <f t="shared" si="10"/>
        <v>520.18853783519239</v>
      </c>
      <c r="F93" s="15">
        <f t="shared" si="11"/>
        <v>64213.469504816596</v>
      </c>
      <c r="G93" s="4"/>
      <c r="H93" s="18">
        <f t="shared" si="12"/>
        <v>0</v>
      </c>
      <c r="I93" s="18">
        <f t="shared" si="13"/>
        <v>520.18853783519239</v>
      </c>
      <c r="J93" s="15">
        <f t="shared" si="14"/>
        <v>64213.469504816596</v>
      </c>
    </row>
    <row r="94" spans="2:10" x14ac:dyDescent="0.2">
      <c r="B94" s="12">
        <f t="shared" ref="B94:B157" si="16">B93+1</f>
        <v>85</v>
      </c>
      <c r="C94" s="18">
        <f t="shared" si="15"/>
        <v>843.85682804845135</v>
      </c>
      <c r="D94" s="18">
        <f t="shared" ref="D94:D157" si="17">IF(B94&lt;=Debt_Term,F93*Interest_Rate,0)</f>
        <v>321.067347524083</v>
      </c>
      <c r="E94" s="18">
        <f t="shared" ref="E94:E157" si="18">C94-D94</f>
        <v>522.7894805243684</v>
      </c>
      <c r="F94" s="15">
        <f t="shared" ref="F94:F157" si="19">IF(B94&lt;=Debt_Term,F93-E94,0)</f>
        <v>63690.680024292225</v>
      </c>
      <c r="G94" s="4"/>
      <c r="H94" s="18">
        <f t="shared" ref="H94:H157" si="20">IF(B94=Debt_Term,F94,0)</f>
        <v>0</v>
      </c>
      <c r="I94" s="18">
        <f t="shared" ref="I94:I157" si="21">H94+E94</f>
        <v>522.7894805243684</v>
      </c>
      <c r="J94" s="15">
        <f t="shared" ref="J94:J157" si="22">F94-H94</f>
        <v>63690.680024292225</v>
      </c>
    </row>
    <row r="95" spans="2:10" x14ac:dyDescent="0.2">
      <c r="B95" s="12">
        <f t="shared" si="16"/>
        <v>86</v>
      </c>
      <c r="C95" s="18">
        <f t="shared" si="15"/>
        <v>843.85682804845135</v>
      </c>
      <c r="D95" s="18">
        <f t="shared" si="17"/>
        <v>318.45340012146113</v>
      </c>
      <c r="E95" s="18">
        <f t="shared" si="18"/>
        <v>525.40342792699016</v>
      </c>
      <c r="F95" s="15">
        <f t="shared" si="19"/>
        <v>63165.276596365235</v>
      </c>
      <c r="G95" s="4"/>
      <c r="H95" s="18">
        <f t="shared" si="20"/>
        <v>0</v>
      </c>
      <c r="I95" s="18">
        <f t="shared" si="21"/>
        <v>525.40342792699016</v>
      </c>
      <c r="J95" s="15">
        <f t="shared" si="22"/>
        <v>63165.276596365235</v>
      </c>
    </row>
    <row r="96" spans="2:10" x14ac:dyDescent="0.2">
      <c r="B96" s="12">
        <f t="shared" si="16"/>
        <v>87</v>
      </c>
      <c r="C96" s="18">
        <f t="shared" si="15"/>
        <v>843.85682804845135</v>
      </c>
      <c r="D96" s="18">
        <f t="shared" si="17"/>
        <v>315.82638298182616</v>
      </c>
      <c r="E96" s="18">
        <f t="shared" si="18"/>
        <v>528.03044506662513</v>
      </c>
      <c r="F96" s="15">
        <f t="shared" si="19"/>
        <v>62637.246151298612</v>
      </c>
      <c r="G96" s="4"/>
      <c r="H96" s="18">
        <f t="shared" si="20"/>
        <v>0</v>
      </c>
      <c r="I96" s="18">
        <f t="shared" si="21"/>
        <v>528.03044506662513</v>
      </c>
      <c r="J96" s="15">
        <f t="shared" si="22"/>
        <v>62637.246151298612</v>
      </c>
    </row>
    <row r="97" spans="2:10" x14ac:dyDescent="0.2">
      <c r="B97" s="12">
        <f t="shared" si="16"/>
        <v>88</v>
      </c>
      <c r="C97" s="18">
        <f t="shared" si="15"/>
        <v>843.85682804845135</v>
      </c>
      <c r="D97" s="18">
        <f t="shared" si="17"/>
        <v>313.18623075649305</v>
      </c>
      <c r="E97" s="18">
        <f t="shared" si="18"/>
        <v>530.6705972919583</v>
      </c>
      <c r="F97" s="15">
        <f t="shared" si="19"/>
        <v>62106.575554006653</v>
      </c>
      <c r="G97" s="4"/>
      <c r="H97" s="18">
        <f t="shared" si="20"/>
        <v>0</v>
      </c>
      <c r="I97" s="18">
        <f t="shared" si="21"/>
        <v>530.6705972919583</v>
      </c>
      <c r="J97" s="15">
        <f t="shared" si="22"/>
        <v>62106.575554006653</v>
      </c>
    </row>
    <row r="98" spans="2:10" x14ac:dyDescent="0.2">
      <c r="B98" s="12">
        <f t="shared" si="16"/>
        <v>89</v>
      </c>
      <c r="C98" s="18">
        <f t="shared" si="15"/>
        <v>843.85682804845135</v>
      </c>
      <c r="D98" s="18">
        <f t="shared" si="17"/>
        <v>310.53287777003328</v>
      </c>
      <c r="E98" s="18">
        <f t="shared" si="18"/>
        <v>533.32395027841812</v>
      </c>
      <c r="F98" s="15">
        <f t="shared" si="19"/>
        <v>61573.251603728233</v>
      </c>
      <c r="G98" s="4"/>
      <c r="H98" s="18">
        <f t="shared" si="20"/>
        <v>0</v>
      </c>
      <c r="I98" s="18">
        <f t="shared" si="21"/>
        <v>533.32395027841812</v>
      </c>
      <c r="J98" s="15">
        <f t="shared" si="22"/>
        <v>61573.251603728233</v>
      </c>
    </row>
    <row r="99" spans="2:10" x14ac:dyDescent="0.2">
      <c r="B99" s="12">
        <f t="shared" si="16"/>
        <v>90</v>
      </c>
      <c r="C99" s="18">
        <f t="shared" si="15"/>
        <v>843.85682804845135</v>
      </c>
      <c r="D99" s="18">
        <f t="shared" si="17"/>
        <v>307.86625801864119</v>
      </c>
      <c r="E99" s="18">
        <f t="shared" si="18"/>
        <v>535.99057002981021</v>
      </c>
      <c r="F99" s="15">
        <f t="shared" si="19"/>
        <v>61037.261033698422</v>
      </c>
      <c r="G99" s="4"/>
      <c r="H99" s="18">
        <f t="shared" si="20"/>
        <v>0</v>
      </c>
      <c r="I99" s="18">
        <f t="shared" si="21"/>
        <v>535.99057002981021</v>
      </c>
      <c r="J99" s="15">
        <f t="shared" si="22"/>
        <v>61037.261033698422</v>
      </c>
    </row>
    <row r="100" spans="2:10" x14ac:dyDescent="0.2">
      <c r="B100" s="12">
        <f t="shared" si="16"/>
        <v>91</v>
      </c>
      <c r="C100" s="18">
        <f t="shared" si="15"/>
        <v>843.85682804845135</v>
      </c>
      <c r="D100" s="18">
        <f t="shared" si="17"/>
        <v>305.18630516849214</v>
      </c>
      <c r="E100" s="18">
        <f t="shared" si="18"/>
        <v>538.67052287995921</v>
      </c>
      <c r="F100" s="15">
        <f t="shared" si="19"/>
        <v>60498.59051081846</v>
      </c>
      <c r="G100" s="4"/>
      <c r="H100" s="18">
        <f t="shared" si="20"/>
        <v>0</v>
      </c>
      <c r="I100" s="18">
        <f t="shared" si="21"/>
        <v>538.67052287995921</v>
      </c>
      <c r="J100" s="15">
        <f t="shared" si="22"/>
        <v>60498.59051081846</v>
      </c>
    </row>
    <row r="101" spans="2:10" x14ac:dyDescent="0.2">
      <c r="B101" s="12">
        <f t="shared" si="16"/>
        <v>92</v>
      </c>
      <c r="C101" s="18">
        <f t="shared" si="15"/>
        <v>843.85682804845135</v>
      </c>
      <c r="D101" s="18">
        <f t="shared" si="17"/>
        <v>302.49295255409231</v>
      </c>
      <c r="E101" s="18">
        <f t="shared" si="18"/>
        <v>541.36387549435904</v>
      </c>
      <c r="F101" s="15">
        <f t="shared" si="19"/>
        <v>59957.226635324099</v>
      </c>
      <c r="G101" s="4"/>
      <c r="H101" s="18">
        <f t="shared" si="20"/>
        <v>0</v>
      </c>
      <c r="I101" s="18">
        <f t="shared" si="21"/>
        <v>541.36387549435904</v>
      </c>
      <c r="J101" s="15">
        <f t="shared" si="22"/>
        <v>59957.226635324099</v>
      </c>
    </row>
    <row r="102" spans="2:10" x14ac:dyDescent="0.2">
      <c r="B102" s="12">
        <f t="shared" si="16"/>
        <v>93</v>
      </c>
      <c r="C102" s="18">
        <f t="shared" si="15"/>
        <v>843.85682804845135</v>
      </c>
      <c r="D102" s="18">
        <f t="shared" si="17"/>
        <v>299.78613317662052</v>
      </c>
      <c r="E102" s="18">
        <f t="shared" si="18"/>
        <v>544.07069487183082</v>
      </c>
      <c r="F102" s="15">
        <f t="shared" si="19"/>
        <v>59413.15594045227</v>
      </c>
      <c r="G102" s="4"/>
      <c r="H102" s="18">
        <f t="shared" si="20"/>
        <v>0</v>
      </c>
      <c r="I102" s="18">
        <f t="shared" si="21"/>
        <v>544.07069487183082</v>
      </c>
      <c r="J102" s="15">
        <f t="shared" si="22"/>
        <v>59413.15594045227</v>
      </c>
    </row>
    <row r="103" spans="2:10" x14ac:dyDescent="0.2">
      <c r="B103" s="12">
        <f t="shared" si="16"/>
        <v>94</v>
      </c>
      <c r="C103" s="18">
        <f t="shared" si="15"/>
        <v>843.85682804845135</v>
      </c>
      <c r="D103" s="18">
        <f t="shared" si="17"/>
        <v>297.06577970226135</v>
      </c>
      <c r="E103" s="18">
        <f t="shared" si="18"/>
        <v>546.79104834619</v>
      </c>
      <c r="F103" s="15">
        <f t="shared" si="19"/>
        <v>58866.364892106081</v>
      </c>
      <c r="G103" s="4"/>
      <c r="H103" s="18">
        <f t="shared" si="20"/>
        <v>0</v>
      </c>
      <c r="I103" s="18">
        <f t="shared" si="21"/>
        <v>546.79104834619</v>
      </c>
      <c r="J103" s="15">
        <f t="shared" si="22"/>
        <v>58866.364892106081</v>
      </c>
    </row>
    <row r="104" spans="2:10" x14ac:dyDescent="0.2">
      <c r="B104" s="12">
        <f t="shared" si="16"/>
        <v>95</v>
      </c>
      <c r="C104" s="18">
        <f t="shared" si="15"/>
        <v>843.85682804845135</v>
      </c>
      <c r="D104" s="18">
        <f t="shared" si="17"/>
        <v>294.33182446053041</v>
      </c>
      <c r="E104" s="18">
        <f t="shared" si="18"/>
        <v>549.52500358792099</v>
      </c>
      <c r="F104" s="15">
        <f t="shared" si="19"/>
        <v>58316.83988851816</v>
      </c>
      <c r="G104" s="4"/>
      <c r="H104" s="18">
        <f t="shared" si="20"/>
        <v>0</v>
      </c>
      <c r="I104" s="18">
        <f t="shared" si="21"/>
        <v>549.52500358792099</v>
      </c>
      <c r="J104" s="15">
        <f t="shared" si="22"/>
        <v>58316.83988851816</v>
      </c>
    </row>
    <row r="105" spans="2:10" x14ac:dyDescent="0.2">
      <c r="B105" s="12">
        <f t="shared" si="16"/>
        <v>96</v>
      </c>
      <c r="C105" s="18">
        <f t="shared" si="15"/>
        <v>843.85682804845135</v>
      </c>
      <c r="D105" s="18">
        <f t="shared" si="17"/>
        <v>291.58419944259083</v>
      </c>
      <c r="E105" s="18">
        <f t="shared" si="18"/>
        <v>552.27262860586052</v>
      </c>
      <c r="F105" s="15">
        <f t="shared" si="19"/>
        <v>57764.567259912299</v>
      </c>
      <c r="G105" s="4"/>
      <c r="H105" s="18">
        <f t="shared" si="20"/>
        <v>0</v>
      </c>
      <c r="I105" s="18">
        <f t="shared" si="21"/>
        <v>552.27262860586052</v>
      </c>
      <c r="J105" s="15">
        <f t="shared" si="22"/>
        <v>57764.567259912299</v>
      </c>
    </row>
    <row r="106" spans="2:10" x14ac:dyDescent="0.2">
      <c r="B106" s="12">
        <f t="shared" si="16"/>
        <v>97</v>
      </c>
      <c r="C106" s="18">
        <f t="shared" si="15"/>
        <v>843.85682804845135</v>
      </c>
      <c r="D106" s="18">
        <f t="shared" si="17"/>
        <v>288.82283629956152</v>
      </c>
      <c r="E106" s="18">
        <f t="shared" si="18"/>
        <v>555.03399174888978</v>
      </c>
      <c r="F106" s="15">
        <f t="shared" si="19"/>
        <v>57209.53326816341</v>
      </c>
      <c r="G106" s="4"/>
      <c r="H106" s="18">
        <f t="shared" si="20"/>
        <v>0</v>
      </c>
      <c r="I106" s="18">
        <f t="shared" si="21"/>
        <v>555.03399174888978</v>
      </c>
      <c r="J106" s="15">
        <f t="shared" si="22"/>
        <v>57209.53326816341</v>
      </c>
    </row>
    <row r="107" spans="2:10" x14ac:dyDescent="0.2">
      <c r="B107" s="12">
        <f t="shared" si="16"/>
        <v>98</v>
      </c>
      <c r="C107" s="18">
        <f t="shared" si="15"/>
        <v>843.85682804845135</v>
      </c>
      <c r="D107" s="18">
        <f t="shared" si="17"/>
        <v>286.04766634081705</v>
      </c>
      <c r="E107" s="18">
        <f t="shared" si="18"/>
        <v>557.8091617076343</v>
      </c>
      <c r="F107" s="15">
        <f t="shared" si="19"/>
        <v>56651.724106455775</v>
      </c>
      <c r="G107" s="4"/>
      <c r="H107" s="18">
        <f t="shared" si="20"/>
        <v>0</v>
      </c>
      <c r="I107" s="18">
        <f t="shared" si="21"/>
        <v>557.8091617076343</v>
      </c>
      <c r="J107" s="15">
        <f t="shared" si="22"/>
        <v>56651.724106455775</v>
      </c>
    </row>
    <row r="108" spans="2:10" x14ac:dyDescent="0.2">
      <c r="B108" s="12">
        <f t="shared" si="16"/>
        <v>99</v>
      </c>
      <c r="C108" s="18">
        <f t="shared" si="15"/>
        <v>843.85682804845135</v>
      </c>
      <c r="D108" s="18">
        <f t="shared" si="17"/>
        <v>283.25862053227888</v>
      </c>
      <c r="E108" s="18">
        <f t="shared" si="18"/>
        <v>560.59820751617247</v>
      </c>
      <c r="F108" s="15">
        <f t="shared" si="19"/>
        <v>56091.125898939601</v>
      </c>
      <c r="G108" s="4"/>
      <c r="H108" s="18">
        <f t="shared" si="20"/>
        <v>0</v>
      </c>
      <c r="I108" s="18">
        <f t="shared" si="21"/>
        <v>560.59820751617247</v>
      </c>
      <c r="J108" s="15">
        <f t="shared" si="22"/>
        <v>56091.125898939601</v>
      </c>
    </row>
    <row r="109" spans="2:10" x14ac:dyDescent="0.2">
      <c r="B109" s="12">
        <f t="shared" si="16"/>
        <v>100</v>
      </c>
      <c r="C109" s="18">
        <f t="shared" si="15"/>
        <v>843.85682804845135</v>
      </c>
      <c r="D109" s="18">
        <f t="shared" si="17"/>
        <v>280.45562949469803</v>
      </c>
      <c r="E109" s="18">
        <f t="shared" si="18"/>
        <v>563.40119855375337</v>
      </c>
      <c r="F109" s="15">
        <f t="shared" si="19"/>
        <v>55527.72470038585</v>
      </c>
      <c r="G109" s="4"/>
      <c r="H109" s="18">
        <f t="shared" si="20"/>
        <v>0</v>
      </c>
      <c r="I109" s="18">
        <f t="shared" si="21"/>
        <v>563.40119855375337</v>
      </c>
      <c r="J109" s="15">
        <f t="shared" si="22"/>
        <v>55527.72470038585</v>
      </c>
    </row>
    <row r="110" spans="2:10" x14ac:dyDescent="0.2">
      <c r="B110" s="12">
        <f t="shared" si="16"/>
        <v>101</v>
      </c>
      <c r="C110" s="18">
        <f t="shared" si="15"/>
        <v>843.85682804845135</v>
      </c>
      <c r="D110" s="18">
        <f t="shared" si="17"/>
        <v>277.63862350192926</v>
      </c>
      <c r="E110" s="18">
        <f t="shared" si="18"/>
        <v>566.21820454652209</v>
      </c>
      <c r="F110" s="15">
        <f t="shared" si="19"/>
        <v>54961.506495839327</v>
      </c>
      <c r="G110" s="4"/>
      <c r="H110" s="18">
        <f t="shared" si="20"/>
        <v>0</v>
      </c>
      <c r="I110" s="18">
        <f t="shared" si="21"/>
        <v>566.21820454652209</v>
      </c>
      <c r="J110" s="15">
        <f t="shared" si="22"/>
        <v>54961.506495839327</v>
      </c>
    </row>
    <row r="111" spans="2:10" x14ac:dyDescent="0.2">
      <c r="B111" s="12">
        <f t="shared" si="16"/>
        <v>102</v>
      </c>
      <c r="C111" s="18">
        <f t="shared" si="15"/>
        <v>843.85682804845135</v>
      </c>
      <c r="D111" s="18">
        <f t="shared" si="17"/>
        <v>274.80753247919665</v>
      </c>
      <c r="E111" s="18">
        <f t="shared" si="18"/>
        <v>569.0492955692547</v>
      </c>
      <c r="F111" s="15">
        <f t="shared" si="19"/>
        <v>54392.457200270073</v>
      </c>
      <c r="G111" s="4"/>
      <c r="H111" s="18">
        <f t="shared" si="20"/>
        <v>0</v>
      </c>
      <c r="I111" s="18">
        <f t="shared" si="21"/>
        <v>569.0492955692547</v>
      </c>
      <c r="J111" s="15">
        <f t="shared" si="22"/>
        <v>54392.457200270073</v>
      </c>
    </row>
    <row r="112" spans="2:10" x14ac:dyDescent="0.2">
      <c r="B112" s="12">
        <f t="shared" si="16"/>
        <v>103</v>
      </c>
      <c r="C112" s="18">
        <f t="shared" si="15"/>
        <v>843.85682804845135</v>
      </c>
      <c r="D112" s="18">
        <f t="shared" si="17"/>
        <v>271.96228600135038</v>
      </c>
      <c r="E112" s="18">
        <f t="shared" si="18"/>
        <v>571.89454204710091</v>
      </c>
      <c r="F112" s="15">
        <f t="shared" si="19"/>
        <v>53820.562658222974</v>
      </c>
      <c r="G112" s="4"/>
      <c r="H112" s="18">
        <f t="shared" si="20"/>
        <v>0</v>
      </c>
      <c r="I112" s="18">
        <f t="shared" si="21"/>
        <v>571.89454204710091</v>
      </c>
      <c r="J112" s="15">
        <f t="shared" si="22"/>
        <v>53820.562658222974</v>
      </c>
    </row>
    <row r="113" spans="2:10" x14ac:dyDescent="0.2">
      <c r="B113" s="12">
        <f t="shared" si="16"/>
        <v>104</v>
      </c>
      <c r="C113" s="18">
        <f t="shared" si="15"/>
        <v>843.85682804845135</v>
      </c>
      <c r="D113" s="18">
        <f t="shared" si="17"/>
        <v>269.1028132911149</v>
      </c>
      <c r="E113" s="18">
        <f t="shared" si="18"/>
        <v>574.75401475733645</v>
      </c>
      <c r="F113" s="15">
        <f t="shared" si="19"/>
        <v>53245.808643465636</v>
      </c>
      <c r="G113" s="4"/>
      <c r="H113" s="18">
        <f t="shared" si="20"/>
        <v>0</v>
      </c>
      <c r="I113" s="18">
        <f t="shared" si="21"/>
        <v>574.75401475733645</v>
      </c>
      <c r="J113" s="15">
        <f t="shared" si="22"/>
        <v>53245.808643465636</v>
      </c>
    </row>
    <row r="114" spans="2:10" x14ac:dyDescent="0.2">
      <c r="B114" s="12">
        <f t="shared" si="16"/>
        <v>105</v>
      </c>
      <c r="C114" s="18">
        <f t="shared" si="15"/>
        <v>843.85682804845135</v>
      </c>
      <c r="D114" s="18">
        <f t="shared" si="17"/>
        <v>266.22904321732818</v>
      </c>
      <c r="E114" s="18">
        <f t="shared" si="18"/>
        <v>577.62778483112311</v>
      </c>
      <c r="F114" s="15">
        <f t="shared" si="19"/>
        <v>52668.180858634514</v>
      </c>
      <c r="G114" s="4"/>
      <c r="H114" s="18">
        <f t="shared" si="20"/>
        <v>0</v>
      </c>
      <c r="I114" s="18">
        <f t="shared" si="21"/>
        <v>577.62778483112311</v>
      </c>
      <c r="J114" s="15">
        <f t="shared" si="22"/>
        <v>52668.180858634514</v>
      </c>
    </row>
    <row r="115" spans="2:10" x14ac:dyDescent="0.2">
      <c r="B115" s="12">
        <f t="shared" si="16"/>
        <v>106</v>
      </c>
      <c r="C115" s="18">
        <f t="shared" si="15"/>
        <v>843.85682804845135</v>
      </c>
      <c r="D115" s="18">
        <f t="shared" si="17"/>
        <v>263.34090429317257</v>
      </c>
      <c r="E115" s="18">
        <f t="shared" si="18"/>
        <v>580.51592375527878</v>
      </c>
      <c r="F115" s="15">
        <f t="shared" si="19"/>
        <v>52087.664934879234</v>
      </c>
      <c r="G115" s="4"/>
      <c r="H115" s="18">
        <f t="shared" si="20"/>
        <v>0</v>
      </c>
      <c r="I115" s="18">
        <f t="shared" si="21"/>
        <v>580.51592375527878</v>
      </c>
      <c r="J115" s="15">
        <f t="shared" si="22"/>
        <v>52087.664934879234</v>
      </c>
    </row>
    <row r="116" spans="2:10" x14ac:dyDescent="0.2">
      <c r="B116" s="12">
        <f t="shared" si="16"/>
        <v>107</v>
      </c>
      <c r="C116" s="18">
        <f t="shared" si="15"/>
        <v>843.85682804845135</v>
      </c>
      <c r="D116" s="18">
        <f t="shared" si="17"/>
        <v>260.4383246743962</v>
      </c>
      <c r="E116" s="18">
        <f t="shared" si="18"/>
        <v>583.41850337405515</v>
      </c>
      <c r="F116" s="15">
        <f t="shared" si="19"/>
        <v>51504.246431505177</v>
      </c>
      <c r="G116" s="4"/>
      <c r="H116" s="18">
        <f t="shared" si="20"/>
        <v>0</v>
      </c>
      <c r="I116" s="18">
        <f t="shared" si="21"/>
        <v>583.41850337405515</v>
      </c>
      <c r="J116" s="15">
        <f t="shared" si="22"/>
        <v>51504.246431505177</v>
      </c>
    </row>
    <row r="117" spans="2:10" x14ac:dyDescent="0.2">
      <c r="B117" s="12">
        <f t="shared" si="16"/>
        <v>108</v>
      </c>
      <c r="C117" s="18">
        <f t="shared" si="15"/>
        <v>843.85682804845135</v>
      </c>
      <c r="D117" s="18">
        <f t="shared" si="17"/>
        <v>257.5212321575259</v>
      </c>
      <c r="E117" s="18">
        <f t="shared" si="18"/>
        <v>586.33559589092545</v>
      </c>
      <c r="F117" s="15">
        <f t="shared" si="19"/>
        <v>50917.910835614253</v>
      </c>
      <c r="G117" s="4"/>
      <c r="H117" s="18">
        <f t="shared" si="20"/>
        <v>0</v>
      </c>
      <c r="I117" s="18">
        <f t="shared" si="21"/>
        <v>586.33559589092545</v>
      </c>
      <c r="J117" s="15">
        <f t="shared" si="22"/>
        <v>50917.910835614253</v>
      </c>
    </row>
    <row r="118" spans="2:10" x14ac:dyDescent="0.2">
      <c r="B118" s="12">
        <f t="shared" si="16"/>
        <v>109</v>
      </c>
      <c r="C118" s="18">
        <f t="shared" si="15"/>
        <v>843.85682804845135</v>
      </c>
      <c r="D118" s="18">
        <f t="shared" si="17"/>
        <v>254.58955417807127</v>
      </c>
      <c r="E118" s="18">
        <f t="shared" si="18"/>
        <v>589.26727387038011</v>
      </c>
      <c r="F118" s="15">
        <f t="shared" si="19"/>
        <v>50328.643561743876</v>
      </c>
      <c r="G118" s="4"/>
      <c r="H118" s="18">
        <f t="shared" si="20"/>
        <v>0</v>
      </c>
      <c r="I118" s="18">
        <f t="shared" si="21"/>
        <v>589.26727387038011</v>
      </c>
      <c r="J118" s="15">
        <f t="shared" si="22"/>
        <v>50328.643561743876</v>
      </c>
    </row>
    <row r="119" spans="2:10" x14ac:dyDescent="0.2">
      <c r="B119" s="12">
        <f t="shared" si="16"/>
        <v>110</v>
      </c>
      <c r="C119" s="18">
        <f t="shared" si="15"/>
        <v>843.85682804845135</v>
      </c>
      <c r="D119" s="18">
        <f t="shared" si="17"/>
        <v>251.64321780871938</v>
      </c>
      <c r="E119" s="18">
        <f t="shared" si="18"/>
        <v>592.21361023973191</v>
      </c>
      <c r="F119" s="15">
        <f t="shared" si="19"/>
        <v>49736.429951504142</v>
      </c>
      <c r="G119" s="4"/>
      <c r="H119" s="18">
        <f t="shared" si="20"/>
        <v>0</v>
      </c>
      <c r="I119" s="18">
        <f t="shared" si="21"/>
        <v>592.21361023973191</v>
      </c>
      <c r="J119" s="15">
        <f t="shared" si="22"/>
        <v>49736.429951504142</v>
      </c>
    </row>
    <row r="120" spans="2:10" x14ac:dyDescent="0.2">
      <c r="B120" s="12">
        <f t="shared" si="16"/>
        <v>111</v>
      </c>
      <c r="C120" s="18">
        <f t="shared" si="15"/>
        <v>843.85682804845135</v>
      </c>
      <c r="D120" s="18">
        <f t="shared" si="17"/>
        <v>248.6821497575207</v>
      </c>
      <c r="E120" s="18">
        <f t="shared" si="18"/>
        <v>595.17467829093061</v>
      </c>
      <c r="F120" s="15">
        <f t="shared" si="19"/>
        <v>49141.25527321321</v>
      </c>
      <c r="G120" s="4"/>
      <c r="H120" s="18">
        <f t="shared" si="20"/>
        <v>0</v>
      </c>
      <c r="I120" s="18">
        <f t="shared" si="21"/>
        <v>595.17467829093061</v>
      </c>
      <c r="J120" s="15">
        <f t="shared" si="22"/>
        <v>49141.25527321321</v>
      </c>
    </row>
    <row r="121" spans="2:10" x14ac:dyDescent="0.2">
      <c r="B121" s="12">
        <f t="shared" si="16"/>
        <v>112</v>
      </c>
      <c r="C121" s="18">
        <f t="shared" si="15"/>
        <v>843.85682804845135</v>
      </c>
      <c r="D121" s="18">
        <f t="shared" si="17"/>
        <v>245.70627636606605</v>
      </c>
      <c r="E121" s="18">
        <f t="shared" si="18"/>
        <v>598.1505516823853</v>
      </c>
      <c r="F121" s="15">
        <f t="shared" si="19"/>
        <v>48543.104721530828</v>
      </c>
      <c r="G121" s="4"/>
      <c r="H121" s="18">
        <f t="shared" si="20"/>
        <v>0</v>
      </c>
      <c r="I121" s="18">
        <f t="shared" si="21"/>
        <v>598.1505516823853</v>
      </c>
      <c r="J121" s="15">
        <f t="shared" si="22"/>
        <v>48543.104721530828</v>
      </c>
    </row>
    <row r="122" spans="2:10" x14ac:dyDescent="0.2">
      <c r="B122" s="12">
        <f t="shared" si="16"/>
        <v>113</v>
      </c>
      <c r="C122" s="18">
        <f t="shared" si="15"/>
        <v>843.85682804845135</v>
      </c>
      <c r="D122" s="18">
        <f t="shared" si="17"/>
        <v>242.71552360765415</v>
      </c>
      <c r="E122" s="18">
        <f t="shared" si="18"/>
        <v>601.14130444079717</v>
      </c>
      <c r="F122" s="15">
        <f t="shared" si="19"/>
        <v>47941.963417090032</v>
      </c>
      <c r="G122" s="4"/>
      <c r="H122" s="18">
        <f t="shared" si="20"/>
        <v>0</v>
      </c>
      <c r="I122" s="18">
        <f t="shared" si="21"/>
        <v>601.14130444079717</v>
      </c>
      <c r="J122" s="15">
        <f t="shared" si="22"/>
        <v>47941.963417090032</v>
      </c>
    </row>
    <row r="123" spans="2:10" x14ac:dyDescent="0.2">
      <c r="B123" s="12">
        <f t="shared" si="16"/>
        <v>114</v>
      </c>
      <c r="C123" s="18">
        <f t="shared" si="15"/>
        <v>843.85682804845135</v>
      </c>
      <c r="D123" s="18">
        <f t="shared" si="17"/>
        <v>239.70981708545017</v>
      </c>
      <c r="E123" s="18">
        <f t="shared" si="18"/>
        <v>604.14701096300121</v>
      </c>
      <c r="F123" s="15">
        <f t="shared" si="19"/>
        <v>47337.816406127029</v>
      </c>
      <c r="G123" s="4"/>
      <c r="H123" s="18">
        <f t="shared" si="20"/>
        <v>0</v>
      </c>
      <c r="I123" s="18">
        <f t="shared" si="21"/>
        <v>604.14701096300121</v>
      </c>
      <c r="J123" s="15">
        <f t="shared" si="22"/>
        <v>47337.816406127029</v>
      </c>
    </row>
    <row r="124" spans="2:10" x14ac:dyDescent="0.2">
      <c r="B124" s="12">
        <f t="shared" si="16"/>
        <v>115</v>
      </c>
      <c r="C124" s="18">
        <f t="shared" si="15"/>
        <v>843.85682804845135</v>
      </c>
      <c r="D124" s="18">
        <f t="shared" si="17"/>
        <v>236.68908203063515</v>
      </c>
      <c r="E124" s="18">
        <f t="shared" si="18"/>
        <v>607.16774601781617</v>
      </c>
      <c r="F124" s="15">
        <f t="shared" si="19"/>
        <v>46730.648660109211</v>
      </c>
      <c r="G124" s="4"/>
      <c r="H124" s="18">
        <f t="shared" si="20"/>
        <v>0</v>
      </c>
      <c r="I124" s="18">
        <f t="shared" si="21"/>
        <v>607.16774601781617</v>
      </c>
      <c r="J124" s="15">
        <f t="shared" si="22"/>
        <v>46730.648660109211</v>
      </c>
    </row>
    <row r="125" spans="2:10" x14ac:dyDescent="0.2">
      <c r="B125" s="12">
        <f t="shared" si="16"/>
        <v>116</v>
      </c>
      <c r="C125" s="18">
        <f t="shared" si="15"/>
        <v>843.85682804845135</v>
      </c>
      <c r="D125" s="18">
        <f t="shared" si="17"/>
        <v>233.65324330054605</v>
      </c>
      <c r="E125" s="18">
        <f t="shared" si="18"/>
        <v>610.20358474790532</v>
      </c>
      <c r="F125" s="15">
        <f t="shared" si="19"/>
        <v>46120.445075361305</v>
      </c>
      <c r="G125" s="4"/>
      <c r="H125" s="18">
        <f t="shared" si="20"/>
        <v>0</v>
      </c>
      <c r="I125" s="18">
        <f t="shared" si="21"/>
        <v>610.20358474790532</v>
      </c>
      <c r="J125" s="15">
        <f t="shared" si="22"/>
        <v>46120.445075361305</v>
      </c>
    </row>
    <row r="126" spans="2:10" x14ac:dyDescent="0.2">
      <c r="B126" s="12">
        <f t="shared" si="16"/>
        <v>117</v>
      </c>
      <c r="C126" s="18">
        <f t="shared" si="15"/>
        <v>843.85682804845135</v>
      </c>
      <c r="D126" s="18">
        <f t="shared" si="17"/>
        <v>230.60222537680653</v>
      </c>
      <c r="E126" s="18">
        <f t="shared" si="18"/>
        <v>613.25460267164476</v>
      </c>
      <c r="F126" s="15">
        <f t="shared" si="19"/>
        <v>45507.190472689661</v>
      </c>
      <c r="G126" s="4"/>
      <c r="H126" s="18">
        <f t="shared" si="20"/>
        <v>0</v>
      </c>
      <c r="I126" s="18">
        <f t="shared" si="21"/>
        <v>613.25460267164476</v>
      </c>
      <c r="J126" s="15">
        <f t="shared" si="22"/>
        <v>45507.190472689661</v>
      </c>
    </row>
    <row r="127" spans="2:10" x14ac:dyDescent="0.2">
      <c r="B127" s="12">
        <f t="shared" si="16"/>
        <v>118</v>
      </c>
      <c r="C127" s="18">
        <f t="shared" si="15"/>
        <v>843.85682804845135</v>
      </c>
      <c r="D127" s="18">
        <f t="shared" si="17"/>
        <v>227.5359523634483</v>
      </c>
      <c r="E127" s="18">
        <f t="shared" si="18"/>
        <v>616.3208756850031</v>
      </c>
      <c r="F127" s="15">
        <f t="shared" si="19"/>
        <v>44890.869597004661</v>
      </c>
      <c r="G127" s="4"/>
      <c r="H127" s="18">
        <f t="shared" si="20"/>
        <v>0</v>
      </c>
      <c r="I127" s="18">
        <f t="shared" si="21"/>
        <v>616.3208756850031</v>
      </c>
      <c r="J127" s="15">
        <f t="shared" si="22"/>
        <v>44890.869597004661</v>
      </c>
    </row>
    <row r="128" spans="2:10" x14ac:dyDescent="0.2">
      <c r="B128" s="12">
        <f t="shared" si="16"/>
        <v>119</v>
      </c>
      <c r="C128" s="18">
        <f t="shared" si="15"/>
        <v>843.85682804845135</v>
      </c>
      <c r="D128" s="18">
        <f t="shared" si="17"/>
        <v>224.4543479850233</v>
      </c>
      <c r="E128" s="18">
        <f t="shared" si="18"/>
        <v>619.40248006342802</v>
      </c>
      <c r="F128" s="15">
        <f t="shared" si="19"/>
        <v>44271.467116941232</v>
      </c>
      <c r="G128" s="4"/>
      <c r="H128" s="18">
        <f t="shared" si="20"/>
        <v>0</v>
      </c>
      <c r="I128" s="18">
        <f t="shared" si="21"/>
        <v>619.40248006342802</v>
      </c>
      <c r="J128" s="15">
        <f t="shared" si="22"/>
        <v>44271.467116941232</v>
      </c>
    </row>
    <row r="129" spans="2:10" x14ac:dyDescent="0.2">
      <c r="B129" s="12">
        <f t="shared" si="16"/>
        <v>120</v>
      </c>
      <c r="C129" s="18">
        <f t="shared" si="15"/>
        <v>843.85682804845135</v>
      </c>
      <c r="D129" s="18">
        <f t="shared" si="17"/>
        <v>221.35733558470616</v>
      </c>
      <c r="E129" s="18">
        <f t="shared" si="18"/>
        <v>622.49949246374513</v>
      </c>
      <c r="F129" s="15">
        <f t="shared" si="19"/>
        <v>43648.967624477489</v>
      </c>
      <c r="G129" s="4"/>
      <c r="H129" s="18">
        <f t="shared" si="20"/>
        <v>0</v>
      </c>
      <c r="I129" s="18">
        <f t="shared" si="21"/>
        <v>622.49949246374513</v>
      </c>
      <c r="J129" s="15">
        <f t="shared" si="22"/>
        <v>43648.967624477489</v>
      </c>
    </row>
    <row r="130" spans="2:10" x14ac:dyDescent="0.2">
      <c r="B130" s="12">
        <f t="shared" si="16"/>
        <v>121</v>
      </c>
      <c r="C130" s="18">
        <f t="shared" si="15"/>
        <v>843.85682804845135</v>
      </c>
      <c r="D130" s="18">
        <f t="shared" si="17"/>
        <v>218.24483812238745</v>
      </c>
      <c r="E130" s="18">
        <f t="shared" si="18"/>
        <v>625.61198992606387</v>
      </c>
      <c r="F130" s="15">
        <f t="shared" si="19"/>
        <v>43023.355634551423</v>
      </c>
      <c r="G130" s="4"/>
      <c r="H130" s="18">
        <f t="shared" si="20"/>
        <v>0</v>
      </c>
      <c r="I130" s="18">
        <f t="shared" si="21"/>
        <v>625.61198992606387</v>
      </c>
      <c r="J130" s="15">
        <f t="shared" si="22"/>
        <v>43023.355634551423</v>
      </c>
    </row>
    <row r="131" spans="2:10" x14ac:dyDescent="0.2">
      <c r="B131" s="12">
        <f t="shared" si="16"/>
        <v>122</v>
      </c>
      <c r="C131" s="18">
        <f t="shared" si="15"/>
        <v>843.85682804845135</v>
      </c>
      <c r="D131" s="18">
        <f t="shared" si="17"/>
        <v>215.11677817275711</v>
      </c>
      <c r="E131" s="18">
        <f t="shared" si="18"/>
        <v>628.74004987569424</v>
      </c>
      <c r="F131" s="15">
        <f t="shared" si="19"/>
        <v>42394.615584675732</v>
      </c>
      <c r="G131" s="4"/>
      <c r="H131" s="18">
        <f t="shared" si="20"/>
        <v>0</v>
      </c>
      <c r="I131" s="18">
        <f t="shared" si="21"/>
        <v>628.74004987569424</v>
      </c>
      <c r="J131" s="15">
        <f t="shared" si="22"/>
        <v>42394.615584675732</v>
      </c>
    </row>
    <row r="132" spans="2:10" x14ac:dyDescent="0.2">
      <c r="B132" s="12">
        <f t="shared" si="16"/>
        <v>123</v>
      </c>
      <c r="C132" s="18">
        <f t="shared" si="15"/>
        <v>843.85682804845135</v>
      </c>
      <c r="D132" s="18">
        <f t="shared" si="17"/>
        <v>211.97307792337867</v>
      </c>
      <c r="E132" s="18">
        <f t="shared" si="18"/>
        <v>631.88375012507265</v>
      </c>
      <c r="F132" s="15">
        <f t="shared" si="19"/>
        <v>41762.731834550657</v>
      </c>
      <c r="G132" s="4"/>
      <c r="H132" s="18">
        <f t="shared" si="20"/>
        <v>0</v>
      </c>
      <c r="I132" s="18">
        <f t="shared" si="21"/>
        <v>631.88375012507265</v>
      </c>
      <c r="J132" s="15">
        <f t="shared" si="22"/>
        <v>41762.731834550657</v>
      </c>
    </row>
    <row r="133" spans="2:10" x14ac:dyDescent="0.2">
      <c r="B133" s="12">
        <f t="shared" si="16"/>
        <v>124</v>
      </c>
      <c r="C133" s="18">
        <f t="shared" si="15"/>
        <v>843.85682804845135</v>
      </c>
      <c r="D133" s="18">
        <f t="shared" si="17"/>
        <v>208.81365917275329</v>
      </c>
      <c r="E133" s="18">
        <f t="shared" si="18"/>
        <v>635.04316887569803</v>
      </c>
      <c r="F133" s="15">
        <f t="shared" si="19"/>
        <v>41127.688665674956</v>
      </c>
      <c r="G133" s="4"/>
      <c r="H133" s="18">
        <f t="shared" si="20"/>
        <v>0</v>
      </c>
      <c r="I133" s="18">
        <f t="shared" si="21"/>
        <v>635.04316887569803</v>
      </c>
      <c r="J133" s="15">
        <f t="shared" si="22"/>
        <v>41127.688665674956</v>
      </c>
    </row>
    <row r="134" spans="2:10" x14ac:dyDescent="0.2">
      <c r="B134" s="12">
        <f t="shared" si="16"/>
        <v>125</v>
      </c>
      <c r="C134" s="18">
        <f t="shared" si="15"/>
        <v>843.85682804845135</v>
      </c>
      <c r="D134" s="18">
        <f t="shared" si="17"/>
        <v>205.63844332837479</v>
      </c>
      <c r="E134" s="18">
        <f t="shared" si="18"/>
        <v>638.21838472007653</v>
      </c>
      <c r="F134" s="15">
        <f t="shared" si="19"/>
        <v>40489.470280954876</v>
      </c>
      <c r="G134" s="4"/>
      <c r="H134" s="18">
        <f t="shared" si="20"/>
        <v>0</v>
      </c>
      <c r="I134" s="18">
        <f t="shared" si="21"/>
        <v>638.21838472007653</v>
      </c>
      <c r="J134" s="15">
        <f t="shared" si="22"/>
        <v>40489.470280954876</v>
      </c>
    </row>
    <row r="135" spans="2:10" x14ac:dyDescent="0.2">
      <c r="B135" s="12">
        <f t="shared" si="16"/>
        <v>126</v>
      </c>
      <c r="C135" s="18">
        <f t="shared" si="15"/>
        <v>843.85682804845135</v>
      </c>
      <c r="D135" s="18">
        <f t="shared" si="17"/>
        <v>202.44735140477439</v>
      </c>
      <c r="E135" s="18">
        <f t="shared" si="18"/>
        <v>641.40947664367695</v>
      </c>
      <c r="F135" s="15">
        <f t="shared" si="19"/>
        <v>39848.060804311201</v>
      </c>
      <c r="G135" s="4"/>
      <c r="H135" s="18">
        <f t="shared" si="20"/>
        <v>0</v>
      </c>
      <c r="I135" s="18">
        <f t="shared" si="21"/>
        <v>641.40947664367695</v>
      </c>
      <c r="J135" s="15">
        <f t="shared" si="22"/>
        <v>39848.060804311201</v>
      </c>
    </row>
    <row r="136" spans="2:10" x14ac:dyDescent="0.2">
      <c r="B136" s="12">
        <f t="shared" si="16"/>
        <v>127</v>
      </c>
      <c r="C136" s="18">
        <f t="shared" si="15"/>
        <v>843.85682804845135</v>
      </c>
      <c r="D136" s="18">
        <f t="shared" si="17"/>
        <v>199.240304021556</v>
      </c>
      <c r="E136" s="18">
        <f t="shared" si="18"/>
        <v>644.61652402689538</v>
      </c>
      <c r="F136" s="15">
        <f t="shared" si="19"/>
        <v>39203.444280284304</v>
      </c>
      <c r="G136" s="4"/>
      <c r="H136" s="18">
        <f t="shared" si="20"/>
        <v>0</v>
      </c>
      <c r="I136" s="18">
        <f t="shared" si="21"/>
        <v>644.61652402689538</v>
      </c>
      <c r="J136" s="15">
        <f t="shared" si="22"/>
        <v>39203.444280284304</v>
      </c>
    </row>
    <row r="137" spans="2:10" x14ac:dyDescent="0.2">
      <c r="B137" s="12">
        <f t="shared" si="16"/>
        <v>128</v>
      </c>
      <c r="C137" s="18">
        <f t="shared" si="15"/>
        <v>843.85682804845135</v>
      </c>
      <c r="D137" s="18">
        <f t="shared" si="17"/>
        <v>196.01722140142152</v>
      </c>
      <c r="E137" s="18">
        <f t="shared" si="18"/>
        <v>647.83960664702977</v>
      </c>
      <c r="F137" s="15">
        <f t="shared" si="19"/>
        <v>38555.604673637274</v>
      </c>
      <c r="G137" s="4"/>
      <c r="H137" s="18">
        <f t="shared" si="20"/>
        <v>0</v>
      </c>
      <c r="I137" s="18">
        <f t="shared" si="21"/>
        <v>647.83960664702977</v>
      </c>
      <c r="J137" s="15">
        <f t="shared" si="22"/>
        <v>38555.604673637274</v>
      </c>
    </row>
    <row r="138" spans="2:10" x14ac:dyDescent="0.2">
      <c r="B138" s="12">
        <f t="shared" si="16"/>
        <v>129</v>
      </c>
      <c r="C138" s="18">
        <f t="shared" si="15"/>
        <v>843.85682804845135</v>
      </c>
      <c r="D138" s="18">
        <f t="shared" si="17"/>
        <v>192.77802336818638</v>
      </c>
      <c r="E138" s="18">
        <f t="shared" si="18"/>
        <v>651.07880468026497</v>
      </c>
      <c r="F138" s="15">
        <f t="shared" si="19"/>
        <v>37904.525868957011</v>
      </c>
      <c r="G138" s="4"/>
      <c r="H138" s="18">
        <f t="shared" si="20"/>
        <v>0</v>
      </c>
      <c r="I138" s="18">
        <f t="shared" si="21"/>
        <v>651.07880468026497</v>
      </c>
      <c r="J138" s="15">
        <f t="shared" si="22"/>
        <v>37904.525868957011</v>
      </c>
    </row>
    <row r="139" spans="2:10" x14ac:dyDescent="0.2">
      <c r="B139" s="12">
        <f t="shared" si="16"/>
        <v>130</v>
      </c>
      <c r="C139" s="18">
        <f t="shared" ref="C139:C189" si="23">IF(B139&lt;=Debt_Term,-PMT(Interest_Rate,Amortize_Term,Principal),0)</f>
        <v>843.85682804845135</v>
      </c>
      <c r="D139" s="18">
        <f t="shared" si="17"/>
        <v>189.52262934478506</v>
      </c>
      <c r="E139" s="18">
        <f t="shared" si="18"/>
        <v>654.33419870366629</v>
      </c>
      <c r="F139" s="15">
        <f t="shared" si="19"/>
        <v>37250.191670253342</v>
      </c>
      <c r="G139" s="4"/>
      <c r="H139" s="18">
        <f t="shared" si="20"/>
        <v>0</v>
      </c>
      <c r="I139" s="18">
        <f t="shared" si="21"/>
        <v>654.33419870366629</v>
      </c>
      <c r="J139" s="15">
        <f t="shared" si="22"/>
        <v>37250.191670253342</v>
      </c>
    </row>
    <row r="140" spans="2:10" x14ac:dyDescent="0.2">
      <c r="B140" s="12">
        <f t="shared" si="16"/>
        <v>131</v>
      </c>
      <c r="C140" s="18">
        <f t="shared" si="23"/>
        <v>843.85682804845135</v>
      </c>
      <c r="D140" s="18">
        <f t="shared" si="17"/>
        <v>186.25095835126672</v>
      </c>
      <c r="E140" s="18">
        <f t="shared" si="18"/>
        <v>657.60586969718463</v>
      </c>
      <c r="F140" s="15">
        <f t="shared" si="19"/>
        <v>36592.58580055616</v>
      </c>
      <c r="G140" s="4"/>
      <c r="H140" s="18">
        <f t="shared" si="20"/>
        <v>0</v>
      </c>
      <c r="I140" s="18">
        <f t="shared" si="21"/>
        <v>657.60586969718463</v>
      </c>
      <c r="J140" s="15">
        <f t="shared" si="22"/>
        <v>36592.58580055616</v>
      </c>
    </row>
    <row r="141" spans="2:10" x14ac:dyDescent="0.2">
      <c r="B141" s="12">
        <f t="shared" si="16"/>
        <v>132</v>
      </c>
      <c r="C141" s="18">
        <f t="shared" si="23"/>
        <v>843.85682804845135</v>
      </c>
      <c r="D141" s="18">
        <f t="shared" si="17"/>
        <v>182.96292900278081</v>
      </c>
      <c r="E141" s="18">
        <f t="shared" si="18"/>
        <v>660.89389904567054</v>
      </c>
      <c r="F141" s="15">
        <f t="shared" si="19"/>
        <v>35931.691901510487</v>
      </c>
      <c r="G141" s="4"/>
      <c r="H141" s="18">
        <f t="shared" si="20"/>
        <v>0</v>
      </c>
      <c r="I141" s="18">
        <f t="shared" si="21"/>
        <v>660.89389904567054</v>
      </c>
      <c r="J141" s="15">
        <f t="shared" si="22"/>
        <v>35931.691901510487</v>
      </c>
    </row>
    <row r="142" spans="2:10" x14ac:dyDescent="0.2">
      <c r="B142" s="12">
        <f t="shared" si="16"/>
        <v>133</v>
      </c>
      <c r="C142" s="18">
        <f t="shared" si="23"/>
        <v>843.85682804845135</v>
      </c>
      <c r="D142" s="18">
        <f t="shared" si="17"/>
        <v>179.65845950755244</v>
      </c>
      <c r="E142" s="18">
        <f t="shared" si="18"/>
        <v>664.19836854089885</v>
      </c>
      <c r="F142" s="15">
        <f t="shared" si="19"/>
        <v>35267.493532969587</v>
      </c>
      <c r="G142" s="4"/>
      <c r="H142" s="18">
        <f t="shared" si="20"/>
        <v>0</v>
      </c>
      <c r="I142" s="18">
        <f t="shared" si="21"/>
        <v>664.19836854089885</v>
      </c>
      <c r="J142" s="15">
        <f t="shared" si="22"/>
        <v>35267.493532969587</v>
      </c>
    </row>
    <row r="143" spans="2:10" x14ac:dyDescent="0.2">
      <c r="B143" s="12">
        <f t="shared" si="16"/>
        <v>134</v>
      </c>
      <c r="C143" s="18">
        <f t="shared" si="23"/>
        <v>843.85682804845135</v>
      </c>
      <c r="D143" s="18">
        <f t="shared" si="17"/>
        <v>176.33746766484794</v>
      </c>
      <c r="E143" s="18">
        <f t="shared" si="18"/>
        <v>667.51936038360338</v>
      </c>
      <c r="F143" s="15">
        <f t="shared" si="19"/>
        <v>34599.974172585986</v>
      </c>
      <c r="G143" s="4"/>
      <c r="H143" s="18">
        <f t="shared" si="20"/>
        <v>0</v>
      </c>
      <c r="I143" s="18">
        <f t="shared" si="21"/>
        <v>667.51936038360338</v>
      </c>
      <c r="J143" s="15">
        <f t="shared" si="22"/>
        <v>34599.974172585986</v>
      </c>
    </row>
    <row r="144" spans="2:10" x14ac:dyDescent="0.2">
      <c r="B144" s="12">
        <f t="shared" si="16"/>
        <v>135</v>
      </c>
      <c r="C144" s="18">
        <f t="shared" si="23"/>
        <v>843.85682804845135</v>
      </c>
      <c r="D144" s="18">
        <f t="shared" si="17"/>
        <v>172.99987086292992</v>
      </c>
      <c r="E144" s="18">
        <f t="shared" si="18"/>
        <v>670.85695718552142</v>
      </c>
      <c r="F144" s="15">
        <f t="shared" si="19"/>
        <v>33929.117215400467</v>
      </c>
      <c r="G144" s="4"/>
      <c r="H144" s="18">
        <f t="shared" si="20"/>
        <v>0</v>
      </c>
      <c r="I144" s="18">
        <f t="shared" si="21"/>
        <v>670.85695718552142</v>
      </c>
      <c r="J144" s="15">
        <f t="shared" si="22"/>
        <v>33929.117215400467</v>
      </c>
    </row>
    <row r="145" spans="2:10" x14ac:dyDescent="0.2">
      <c r="B145" s="12">
        <f t="shared" si="16"/>
        <v>136</v>
      </c>
      <c r="C145" s="18">
        <f t="shared" si="23"/>
        <v>843.85682804845135</v>
      </c>
      <c r="D145" s="18">
        <f t="shared" si="17"/>
        <v>169.64558607700235</v>
      </c>
      <c r="E145" s="18">
        <f t="shared" si="18"/>
        <v>674.211241971449</v>
      </c>
      <c r="F145" s="15">
        <f t="shared" si="19"/>
        <v>33254.90597342902</v>
      </c>
      <c r="G145" s="4"/>
      <c r="H145" s="18">
        <f t="shared" si="20"/>
        <v>0</v>
      </c>
      <c r="I145" s="18">
        <f t="shared" si="21"/>
        <v>674.211241971449</v>
      </c>
      <c r="J145" s="15">
        <f t="shared" si="22"/>
        <v>33254.90597342902</v>
      </c>
    </row>
    <row r="146" spans="2:10" x14ac:dyDescent="0.2">
      <c r="B146" s="12">
        <f t="shared" si="16"/>
        <v>137</v>
      </c>
      <c r="C146" s="18">
        <f t="shared" si="23"/>
        <v>843.85682804845135</v>
      </c>
      <c r="D146" s="18">
        <f t="shared" si="17"/>
        <v>166.27452986714511</v>
      </c>
      <c r="E146" s="18">
        <f t="shared" si="18"/>
        <v>677.58229818130621</v>
      </c>
      <c r="F146" s="15">
        <f t="shared" si="19"/>
        <v>32577.323675247713</v>
      </c>
      <c r="G146" s="4"/>
      <c r="H146" s="18">
        <f t="shared" si="20"/>
        <v>0</v>
      </c>
      <c r="I146" s="18">
        <f t="shared" si="21"/>
        <v>677.58229818130621</v>
      </c>
      <c r="J146" s="15">
        <f t="shared" si="22"/>
        <v>32577.323675247713</v>
      </c>
    </row>
    <row r="147" spans="2:10" x14ac:dyDescent="0.2">
      <c r="B147" s="12">
        <f t="shared" si="16"/>
        <v>138</v>
      </c>
      <c r="C147" s="18">
        <f t="shared" si="23"/>
        <v>843.85682804845135</v>
      </c>
      <c r="D147" s="18">
        <f t="shared" si="17"/>
        <v>162.88661837623857</v>
      </c>
      <c r="E147" s="18">
        <f t="shared" si="18"/>
        <v>680.97020967221283</v>
      </c>
      <c r="F147" s="15">
        <f t="shared" si="19"/>
        <v>31896.353465575499</v>
      </c>
      <c r="G147" s="4"/>
      <c r="H147" s="18">
        <f t="shared" si="20"/>
        <v>0</v>
      </c>
      <c r="I147" s="18">
        <f t="shared" si="21"/>
        <v>680.97020967221283</v>
      </c>
      <c r="J147" s="15">
        <f t="shared" si="22"/>
        <v>31896.353465575499</v>
      </c>
    </row>
    <row r="148" spans="2:10" x14ac:dyDescent="0.2">
      <c r="B148" s="12">
        <f t="shared" si="16"/>
        <v>139</v>
      </c>
      <c r="C148" s="18">
        <f t="shared" si="23"/>
        <v>843.85682804845135</v>
      </c>
      <c r="D148" s="18">
        <f t="shared" si="17"/>
        <v>159.48176732787749</v>
      </c>
      <c r="E148" s="18">
        <f t="shared" si="18"/>
        <v>684.37506072057386</v>
      </c>
      <c r="F148" s="15">
        <f t="shared" si="19"/>
        <v>31211.978404854926</v>
      </c>
      <c r="G148" s="4"/>
      <c r="H148" s="18">
        <f t="shared" si="20"/>
        <v>0</v>
      </c>
      <c r="I148" s="18">
        <f t="shared" si="21"/>
        <v>684.37506072057386</v>
      </c>
      <c r="J148" s="15">
        <f t="shared" si="22"/>
        <v>31211.978404854926</v>
      </c>
    </row>
    <row r="149" spans="2:10" x14ac:dyDescent="0.2">
      <c r="B149" s="12">
        <f t="shared" si="16"/>
        <v>140</v>
      </c>
      <c r="C149" s="18">
        <f t="shared" si="23"/>
        <v>843.85682804845135</v>
      </c>
      <c r="D149" s="18">
        <f t="shared" si="17"/>
        <v>156.05989202427463</v>
      </c>
      <c r="E149" s="18">
        <f t="shared" si="18"/>
        <v>687.79693602417672</v>
      </c>
      <c r="F149" s="15">
        <f t="shared" si="19"/>
        <v>30524.18146883075</v>
      </c>
      <c r="G149" s="4"/>
      <c r="H149" s="18">
        <f t="shared" si="20"/>
        <v>0</v>
      </c>
      <c r="I149" s="18">
        <f t="shared" si="21"/>
        <v>687.79693602417672</v>
      </c>
      <c r="J149" s="15">
        <f t="shared" si="22"/>
        <v>30524.18146883075</v>
      </c>
    </row>
    <row r="150" spans="2:10" x14ac:dyDescent="0.2">
      <c r="B150" s="12">
        <f t="shared" si="16"/>
        <v>141</v>
      </c>
      <c r="C150" s="18">
        <f t="shared" si="23"/>
        <v>843.85682804845135</v>
      </c>
      <c r="D150" s="18">
        <f t="shared" si="17"/>
        <v>152.62090734415375</v>
      </c>
      <c r="E150" s="18">
        <f t="shared" si="18"/>
        <v>691.23592070429754</v>
      </c>
      <c r="F150" s="15">
        <f t="shared" si="19"/>
        <v>29832.945548126452</v>
      </c>
      <c r="G150" s="4"/>
      <c r="H150" s="18">
        <f t="shared" si="20"/>
        <v>0</v>
      </c>
      <c r="I150" s="18">
        <f t="shared" si="21"/>
        <v>691.23592070429754</v>
      </c>
      <c r="J150" s="15">
        <f t="shared" si="22"/>
        <v>29832.945548126452</v>
      </c>
    </row>
    <row r="151" spans="2:10" x14ac:dyDescent="0.2">
      <c r="B151" s="12">
        <f t="shared" si="16"/>
        <v>142</v>
      </c>
      <c r="C151" s="18">
        <f t="shared" si="23"/>
        <v>843.85682804845135</v>
      </c>
      <c r="D151" s="18">
        <f t="shared" si="17"/>
        <v>149.16472774063226</v>
      </c>
      <c r="E151" s="18">
        <f t="shared" si="18"/>
        <v>694.69210030781915</v>
      </c>
      <c r="F151" s="15">
        <f t="shared" si="19"/>
        <v>29138.253447818632</v>
      </c>
      <c r="G151" s="4"/>
      <c r="H151" s="18">
        <f t="shared" si="20"/>
        <v>0</v>
      </c>
      <c r="I151" s="18">
        <f t="shared" si="21"/>
        <v>694.69210030781915</v>
      </c>
      <c r="J151" s="15">
        <f t="shared" si="22"/>
        <v>29138.253447818632</v>
      </c>
    </row>
    <row r="152" spans="2:10" x14ac:dyDescent="0.2">
      <c r="B152" s="12">
        <f t="shared" si="16"/>
        <v>143</v>
      </c>
      <c r="C152" s="18">
        <f t="shared" si="23"/>
        <v>843.85682804845135</v>
      </c>
      <c r="D152" s="18">
        <f t="shared" si="17"/>
        <v>145.69126723909315</v>
      </c>
      <c r="E152" s="18">
        <f t="shared" si="18"/>
        <v>698.16556080935823</v>
      </c>
      <c r="F152" s="15">
        <f t="shared" si="19"/>
        <v>28440.087887009275</v>
      </c>
      <c r="G152" s="4"/>
      <c r="H152" s="18">
        <f t="shared" si="20"/>
        <v>0</v>
      </c>
      <c r="I152" s="18">
        <f t="shared" si="21"/>
        <v>698.16556080935823</v>
      </c>
      <c r="J152" s="15">
        <f t="shared" si="22"/>
        <v>28440.087887009275</v>
      </c>
    </row>
    <row r="153" spans="2:10" x14ac:dyDescent="0.2">
      <c r="B153" s="12">
        <f t="shared" si="16"/>
        <v>144</v>
      </c>
      <c r="C153" s="18">
        <f t="shared" si="23"/>
        <v>843.85682804845135</v>
      </c>
      <c r="D153" s="18">
        <f t="shared" si="17"/>
        <v>142.20043943504638</v>
      </c>
      <c r="E153" s="18">
        <f t="shared" si="18"/>
        <v>701.65638861340494</v>
      </c>
      <c r="F153" s="15">
        <f t="shared" si="19"/>
        <v>27738.431498395868</v>
      </c>
      <c r="G153" s="4"/>
      <c r="H153" s="18">
        <f t="shared" si="20"/>
        <v>0</v>
      </c>
      <c r="I153" s="18">
        <f t="shared" si="21"/>
        <v>701.65638861340494</v>
      </c>
      <c r="J153" s="15">
        <f t="shared" si="22"/>
        <v>27738.431498395868</v>
      </c>
    </row>
    <row r="154" spans="2:10" x14ac:dyDescent="0.2">
      <c r="B154" s="12">
        <f t="shared" si="16"/>
        <v>145</v>
      </c>
      <c r="C154" s="18">
        <f t="shared" si="23"/>
        <v>843.85682804845135</v>
      </c>
      <c r="D154" s="18">
        <f t="shared" si="17"/>
        <v>138.69215749197934</v>
      </c>
      <c r="E154" s="18">
        <f t="shared" si="18"/>
        <v>705.16467055647195</v>
      </c>
      <c r="F154" s="15">
        <f t="shared" si="19"/>
        <v>27033.266827839398</v>
      </c>
      <c r="G154" s="4"/>
      <c r="H154" s="18">
        <f t="shared" si="20"/>
        <v>0</v>
      </c>
      <c r="I154" s="18">
        <f t="shared" si="21"/>
        <v>705.16467055647195</v>
      </c>
      <c r="J154" s="15">
        <f t="shared" si="22"/>
        <v>27033.266827839398</v>
      </c>
    </row>
    <row r="155" spans="2:10" x14ac:dyDescent="0.2">
      <c r="B155" s="12">
        <f t="shared" si="16"/>
        <v>146</v>
      </c>
      <c r="C155" s="18">
        <f t="shared" si="23"/>
        <v>843.85682804845135</v>
      </c>
      <c r="D155" s="18">
        <f t="shared" si="17"/>
        <v>135.16633413919698</v>
      </c>
      <c r="E155" s="18">
        <f t="shared" si="18"/>
        <v>708.69049390925443</v>
      </c>
      <c r="F155" s="15">
        <f t="shared" si="19"/>
        <v>26324.576333930145</v>
      </c>
      <c r="G155" s="4"/>
      <c r="H155" s="18">
        <f t="shared" si="20"/>
        <v>0</v>
      </c>
      <c r="I155" s="18">
        <f t="shared" si="21"/>
        <v>708.69049390925443</v>
      </c>
      <c r="J155" s="15">
        <f t="shared" si="22"/>
        <v>26324.576333930145</v>
      </c>
    </row>
    <row r="156" spans="2:10" x14ac:dyDescent="0.2">
      <c r="B156" s="12">
        <f t="shared" si="16"/>
        <v>147</v>
      </c>
      <c r="C156" s="18">
        <f t="shared" si="23"/>
        <v>843.85682804845135</v>
      </c>
      <c r="D156" s="18">
        <f t="shared" si="17"/>
        <v>131.62288166965072</v>
      </c>
      <c r="E156" s="18">
        <f t="shared" si="18"/>
        <v>712.23394637880062</v>
      </c>
      <c r="F156" s="15">
        <f t="shared" si="19"/>
        <v>25612.342387551344</v>
      </c>
      <c r="G156" s="4"/>
      <c r="H156" s="18">
        <f t="shared" si="20"/>
        <v>0</v>
      </c>
      <c r="I156" s="18">
        <f t="shared" si="21"/>
        <v>712.23394637880062</v>
      </c>
      <c r="J156" s="15">
        <f t="shared" si="22"/>
        <v>25612.342387551344</v>
      </c>
    </row>
    <row r="157" spans="2:10" x14ac:dyDescent="0.2">
      <c r="B157" s="12">
        <f t="shared" si="16"/>
        <v>148</v>
      </c>
      <c r="C157" s="18">
        <f t="shared" si="23"/>
        <v>843.85682804845135</v>
      </c>
      <c r="D157" s="18">
        <f t="shared" si="17"/>
        <v>128.06171193775671</v>
      </c>
      <c r="E157" s="18">
        <f t="shared" si="18"/>
        <v>715.79511611069461</v>
      </c>
      <c r="F157" s="15">
        <f t="shared" si="19"/>
        <v>24896.54727144065</v>
      </c>
      <c r="G157" s="4"/>
      <c r="H157" s="18">
        <f t="shared" si="20"/>
        <v>0</v>
      </c>
      <c r="I157" s="18">
        <f t="shared" si="21"/>
        <v>715.79511611069461</v>
      </c>
      <c r="J157" s="15">
        <f t="shared" si="22"/>
        <v>24896.54727144065</v>
      </c>
    </row>
    <row r="158" spans="2:10" x14ac:dyDescent="0.2">
      <c r="B158" s="12">
        <f t="shared" ref="B158:B189" si="24">B157+1</f>
        <v>149</v>
      </c>
      <c r="C158" s="18">
        <f t="shared" si="23"/>
        <v>843.85682804845135</v>
      </c>
      <c r="D158" s="18">
        <f t="shared" ref="D158:D189" si="25">IF(B158&lt;=Debt_Term,F157*Interest_Rate,0)</f>
        <v>124.48273635720325</v>
      </c>
      <c r="E158" s="18">
        <f t="shared" ref="E158:E189" si="26">C158-D158</f>
        <v>719.37409169124805</v>
      </c>
      <c r="F158" s="15">
        <f t="shared" ref="F158:F189" si="27">IF(B158&lt;=Debt_Term,F157-E158,0)</f>
        <v>24177.173179749403</v>
      </c>
      <c r="G158" s="4"/>
      <c r="H158" s="18">
        <f t="shared" ref="H158:H189" si="28">IF(B158=Debt_Term,F158,0)</f>
        <v>0</v>
      </c>
      <c r="I158" s="18">
        <f t="shared" ref="I158:I189" si="29">H158+E158</f>
        <v>719.37409169124805</v>
      </c>
      <c r="J158" s="15">
        <f t="shared" ref="J158:J189" si="30">F158-H158</f>
        <v>24177.173179749403</v>
      </c>
    </row>
    <row r="159" spans="2:10" x14ac:dyDescent="0.2">
      <c r="B159" s="12">
        <f t="shared" si="24"/>
        <v>150</v>
      </c>
      <c r="C159" s="18">
        <f t="shared" si="23"/>
        <v>843.85682804845135</v>
      </c>
      <c r="D159" s="18">
        <f t="shared" si="25"/>
        <v>120.88586589874701</v>
      </c>
      <c r="E159" s="18">
        <f t="shared" si="26"/>
        <v>722.97096214970429</v>
      </c>
      <c r="F159" s="15">
        <f t="shared" si="27"/>
        <v>23454.202217599697</v>
      </c>
      <c r="G159" s="4"/>
      <c r="H159" s="18">
        <f t="shared" si="28"/>
        <v>0</v>
      </c>
      <c r="I159" s="18">
        <f t="shared" si="29"/>
        <v>722.97096214970429</v>
      </c>
      <c r="J159" s="15">
        <f t="shared" si="30"/>
        <v>23454.202217599697</v>
      </c>
    </row>
    <row r="160" spans="2:10" x14ac:dyDescent="0.2">
      <c r="B160" s="12">
        <f t="shared" si="24"/>
        <v>151</v>
      </c>
      <c r="C160" s="18">
        <f t="shared" si="23"/>
        <v>843.85682804845135</v>
      </c>
      <c r="D160" s="18">
        <f t="shared" si="25"/>
        <v>117.27101108799849</v>
      </c>
      <c r="E160" s="18">
        <f t="shared" si="26"/>
        <v>726.5858169604528</v>
      </c>
      <c r="F160" s="15">
        <f t="shared" si="27"/>
        <v>22727.616400639243</v>
      </c>
      <c r="G160" s="4"/>
      <c r="H160" s="18">
        <f t="shared" si="28"/>
        <v>0</v>
      </c>
      <c r="I160" s="18">
        <f t="shared" si="29"/>
        <v>726.5858169604528</v>
      </c>
      <c r="J160" s="15">
        <f t="shared" si="30"/>
        <v>22727.616400639243</v>
      </c>
    </row>
    <row r="161" spans="2:10" x14ac:dyDescent="0.2">
      <c r="B161" s="12">
        <f t="shared" si="24"/>
        <v>152</v>
      </c>
      <c r="C161" s="18">
        <f t="shared" si="23"/>
        <v>843.85682804845135</v>
      </c>
      <c r="D161" s="18">
        <f t="shared" si="25"/>
        <v>113.63808200319622</v>
      </c>
      <c r="E161" s="18">
        <f t="shared" si="26"/>
        <v>730.2187460452551</v>
      </c>
      <c r="F161" s="15">
        <f t="shared" si="27"/>
        <v>21997.397654593988</v>
      </c>
      <c r="G161" s="4"/>
      <c r="H161" s="18">
        <f t="shared" si="28"/>
        <v>0</v>
      </c>
      <c r="I161" s="18">
        <f t="shared" si="29"/>
        <v>730.2187460452551</v>
      </c>
      <c r="J161" s="15">
        <f t="shared" si="30"/>
        <v>21997.397654593988</v>
      </c>
    </row>
    <row r="162" spans="2:10" x14ac:dyDescent="0.2">
      <c r="B162" s="12">
        <f t="shared" si="24"/>
        <v>153</v>
      </c>
      <c r="C162" s="18">
        <f t="shared" si="23"/>
        <v>843.85682804845135</v>
      </c>
      <c r="D162" s="18">
        <f t="shared" si="25"/>
        <v>109.98698827296994</v>
      </c>
      <c r="E162" s="18">
        <f t="shared" si="26"/>
        <v>733.86983977548141</v>
      </c>
      <c r="F162" s="15">
        <f t="shared" si="27"/>
        <v>21263.527814818506</v>
      </c>
      <c r="G162" s="4"/>
      <c r="H162" s="18">
        <f t="shared" si="28"/>
        <v>0</v>
      </c>
      <c r="I162" s="18">
        <f t="shared" si="29"/>
        <v>733.86983977548141</v>
      </c>
      <c r="J162" s="15">
        <f t="shared" si="30"/>
        <v>21263.527814818506</v>
      </c>
    </row>
    <row r="163" spans="2:10" x14ac:dyDescent="0.2">
      <c r="B163" s="12">
        <f t="shared" si="24"/>
        <v>154</v>
      </c>
      <c r="C163" s="18">
        <f t="shared" si="23"/>
        <v>843.85682804845135</v>
      </c>
      <c r="D163" s="18">
        <f t="shared" si="25"/>
        <v>106.31763907409254</v>
      </c>
      <c r="E163" s="18">
        <f t="shared" si="26"/>
        <v>737.53918897435881</v>
      </c>
      <c r="F163" s="15">
        <f t="shared" si="27"/>
        <v>20525.988625844147</v>
      </c>
      <c r="G163" s="4"/>
      <c r="H163" s="18">
        <f t="shared" si="28"/>
        <v>0</v>
      </c>
      <c r="I163" s="18">
        <f t="shared" si="29"/>
        <v>737.53918897435881</v>
      </c>
      <c r="J163" s="15">
        <f t="shared" si="30"/>
        <v>20525.988625844147</v>
      </c>
    </row>
    <row r="164" spans="2:10" x14ac:dyDescent="0.2">
      <c r="B164" s="12">
        <f t="shared" si="24"/>
        <v>155</v>
      </c>
      <c r="C164" s="18">
        <f t="shared" si="23"/>
        <v>843.85682804845135</v>
      </c>
      <c r="D164" s="18">
        <f t="shared" si="25"/>
        <v>102.62994312922073</v>
      </c>
      <c r="E164" s="18">
        <f t="shared" si="26"/>
        <v>741.22688491923066</v>
      </c>
      <c r="F164" s="15">
        <f t="shared" si="27"/>
        <v>19784.761740924918</v>
      </c>
      <c r="G164" s="4"/>
      <c r="H164" s="18">
        <f t="shared" si="28"/>
        <v>0</v>
      </c>
      <c r="I164" s="18">
        <f t="shared" si="29"/>
        <v>741.22688491923066</v>
      </c>
      <c r="J164" s="15">
        <f t="shared" si="30"/>
        <v>19784.761740924918</v>
      </c>
    </row>
    <row r="165" spans="2:10" x14ac:dyDescent="0.2">
      <c r="B165" s="12">
        <f t="shared" si="24"/>
        <v>156</v>
      </c>
      <c r="C165" s="18">
        <f t="shared" si="23"/>
        <v>843.85682804845135</v>
      </c>
      <c r="D165" s="18">
        <f t="shared" si="25"/>
        <v>98.923808704624591</v>
      </c>
      <c r="E165" s="18">
        <f t="shared" si="26"/>
        <v>744.9330193438268</v>
      </c>
      <c r="F165" s="15">
        <f t="shared" si="27"/>
        <v>19039.828721581092</v>
      </c>
      <c r="G165" s="4"/>
      <c r="H165" s="18">
        <f t="shared" si="28"/>
        <v>0</v>
      </c>
      <c r="I165" s="18">
        <f t="shared" si="29"/>
        <v>744.9330193438268</v>
      </c>
      <c r="J165" s="15">
        <f t="shared" si="30"/>
        <v>19039.828721581092</v>
      </c>
    </row>
    <row r="166" spans="2:10" x14ac:dyDescent="0.2">
      <c r="B166" s="12">
        <f t="shared" si="24"/>
        <v>157</v>
      </c>
      <c r="C166" s="18">
        <f t="shared" si="23"/>
        <v>843.85682804845135</v>
      </c>
      <c r="D166" s="18">
        <f t="shared" si="25"/>
        <v>95.199143607905469</v>
      </c>
      <c r="E166" s="18">
        <f t="shared" si="26"/>
        <v>748.65768444054584</v>
      </c>
      <c r="F166" s="15">
        <f t="shared" si="27"/>
        <v>18291.171037140546</v>
      </c>
      <c r="G166" s="4"/>
      <c r="H166" s="18">
        <f t="shared" si="28"/>
        <v>0</v>
      </c>
      <c r="I166" s="18">
        <f t="shared" si="29"/>
        <v>748.65768444054584</v>
      </c>
      <c r="J166" s="15">
        <f t="shared" si="30"/>
        <v>18291.171037140546</v>
      </c>
    </row>
    <row r="167" spans="2:10" x14ac:dyDescent="0.2">
      <c r="B167" s="12">
        <f t="shared" si="24"/>
        <v>158</v>
      </c>
      <c r="C167" s="18">
        <f t="shared" si="23"/>
        <v>843.85682804845135</v>
      </c>
      <c r="D167" s="18">
        <f t="shared" si="25"/>
        <v>91.455855185702731</v>
      </c>
      <c r="E167" s="18">
        <f t="shared" si="26"/>
        <v>752.40097286274863</v>
      </c>
      <c r="F167" s="15">
        <f t="shared" si="27"/>
        <v>17538.770064277796</v>
      </c>
      <c r="G167" s="4"/>
      <c r="H167" s="18">
        <f t="shared" si="28"/>
        <v>0</v>
      </c>
      <c r="I167" s="18">
        <f t="shared" si="29"/>
        <v>752.40097286274863</v>
      </c>
      <c r="J167" s="15">
        <f t="shared" si="30"/>
        <v>17538.770064277796</v>
      </c>
    </row>
    <row r="168" spans="2:10" x14ac:dyDescent="0.2">
      <c r="B168" s="12">
        <f t="shared" si="24"/>
        <v>159</v>
      </c>
      <c r="C168" s="18">
        <f t="shared" si="23"/>
        <v>843.85682804845135</v>
      </c>
      <c r="D168" s="18">
        <f t="shared" si="25"/>
        <v>87.693850321388979</v>
      </c>
      <c r="E168" s="18">
        <f t="shared" si="26"/>
        <v>756.16297772706241</v>
      </c>
      <c r="F168" s="15">
        <f t="shared" si="27"/>
        <v>16782.607086550735</v>
      </c>
      <c r="G168" s="4"/>
      <c r="H168" s="18">
        <f t="shared" si="28"/>
        <v>0</v>
      </c>
      <c r="I168" s="18">
        <f t="shared" si="29"/>
        <v>756.16297772706241</v>
      </c>
      <c r="J168" s="15">
        <f t="shared" si="30"/>
        <v>16782.607086550735</v>
      </c>
    </row>
    <row r="169" spans="2:10" x14ac:dyDescent="0.2">
      <c r="B169" s="12">
        <f t="shared" si="24"/>
        <v>160</v>
      </c>
      <c r="C169" s="18">
        <f t="shared" si="23"/>
        <v>843.85682804845135</v>
      </c>
      <c r="D169" s="18">
        <f t="shared" si="25"/>
        <v>83.913035432753674</v>
      </c>
      <c r="E169" s="18">
        <f t="shared" si="26"/>
        <v>759.9437926156977</v>
      </c>
      <c r="F169" s="15">
        <f t="shared" si="27"/>
        <v>16022.663293935038</v>
      </c>
      <c r="G169" s="4"/>
      <c r="H169" s="18">
        <f t="shared" si="28"/>
        <v>0</v>
      </c>
      <c r="I169" s="18">
        <f t="shared" si="29"/>
        <v>759.9437926156977</v>
      </c>
      <c r="J169" s="15">
        <f t="shared" si="30"/>
        <v>16022.663293935038</v>
      </c>
    </row>
    <row r="170" spans="2:10" x14ac:dyDescent="0.2">
      <c r="B170" s="12">
        <f t="shared" si="24"/>
        <v>161</v>
      </c>
      <c r="C170" s="18">
        <f t="shared" si="23"/>
        <v>843.85682804845135</v>
      </c>
      <c r="D170" s="18">
        <f t="shared" si="25"/>
        <v>80.113316469675198</v>
      </c>
      <c r="E170" s="18">
        <f t="shared" si="26"/>
        <v>763.74351157877618</v>
      </c>
      <c r="F170" s="15">
        <f t="shared" si="27"/>
        <v>15258.919782356263</v>
      </c>
      <c r="G170" s="4"/>
      <c r="H170" s="18">
        <f t="shared" si="28"/>
        <v>0</v>
      </c>
      <c r="I170" s="18">
        <f t="shared" si="29"/>
        <v>763.74351157877618</v>
      </c>
      <c r="J170" s="15">
        <f t="shared" si="30"/>
        <v>15258.919782356263</v>
      </c>
    </row>
    <row r="171" spans="2:10" x14ac:dyDescent="0.2">
      <c r="B171" s="12">
        <f t="shared" si="24"/>
        <v>162</v>
      </c>
      <c r="C171" s="18">
        <f t="shared" si="23"/>
        <v>843.85682804845135</v>
      </c>
      <c r="D171" s="18">
        <f t="shared" si="25"/>
        <v>76.294598911781321</v>
      </c>
      <c r="E171" s="18">
        <f t="shared" si="26"/>
        <v>767.56222913667</v>
      </c>
      <c r="F171" s="15">
        <f t="shared" si="27"/>
        <v>14491.357553219592</v>
      </c>
      <c r="G171" s="4"/>
      <c r="H171" s="18">
        <f t="shared" si="28"/>
        <v>0</v>
      </c>
      <c r="I171" s="18">
        <f t="shared" si="29"/>
        <v>767.56222913667</v>
      </c>
      <c r="J171" s="15">
        <f t="shared" si="30"/>
        <v>14491.357553219592</v>
      </c>
    </row>
    <row r="172" spans="2:10" x14ac:dyDescent="0.2">
      <c r="B172" s="12">
        <f t="shared" si="24"/>
        <v>163</v>
      </c>
      <c r="C172" s="18">
        <f t="shared" si="23"/>
        <v>843.85682804845135</v>
      </c>
      <c r="D172" s="18">
        <f t="shared" si="25"/>
        <v>72.45678776609796</v>
      </c>
      <c r="E172" s="18">
        <f t="shared" si="26"/>
        <v>771.40004028235342</v>
      </c>
      <c r="F172" s="15">
        <f t="shared" si="27"/>
        <v>13719.957512937239</v>
      </c>
      <c r="G172" s="4"/>
      <c r="H172" s="18">
        <f t="shared" si="28"/>
        <v>0</v>
      </c>
      <c r="I172" s="18">
        <f t="shared" si="29"/>
        <v>771.40004028235342</v>
      </c>
      <c r="J172" s="15">
        <f t="shared" si="30"/>
        <v>13719.957512937239</v>
      </c>
    </row>
    <row r="173" spans="2:10" x14ac:dyDescent="0.2">
      <c r="B173" s="12">
        <f t="shared" si="24"/>
        <v>164</v>
      </c>
      <c r="C173" s="18">
        <f t="shared" si="23"/>
        <v>843.85682804845135</v>
      </c>
      <c r="D173" s="18">
        <f t="shared" si="25"/>
        <v>68.599787564686196</v>
      </c>
      <c r="E173" s="18">
        <f t="shared" si="26"/>
        <v>775.25704048376519</v>
      </c>
      <c r="F173" s="15">
        <f t="shared" si="27"/>
        <v>12944.700472453475</v>
      </c>
      <c r="G173" s="4"/>
      <c r="H173" s="18">
        <f t="shared" si="28"/>
        <v>0</v>
      </c>
      <c r="I173" s="18">
        <f t="shared" si="29"/>
        <v>775.25704048376519</v>
      </c>
      <c r="J173" s="15">
        <f t="shared" si="30"/>
        <v>12944.700472453475</v>
      </c>
    </row>
    <row r="174" spans="2:10" x14ac:dyDescent="0.2">
      <c r="B174" s="12">
        <f t="shared" si="24"/>
        <v>165</v>
      </c>
      <c r="C174" s="18">
        <f t="shared" si="23"/>
        <v>843.85682804845135</v>
      </c>
      <c r="D174" s="18">
        <f t="shared" si="25"/>
        <v>64.723502362267368</v>
      </c>
      <c r="E174" s="18">
        <f t="shared" si="26"/>
        <v>779.13332568618398</v>
      </c>
      <c r="F174" s="15">
        <f t="shared" si="27"/>
        <v>12165.567146767291</v>
      </c>
      <c r="G174" s="4"/>
      <c r="H174" s="18">
        <f t="shared" si="28"/>
        <v>0</v>
      </c>
      <c r="I174" s="18">
        <f t="shared" si="29"/>
        <v>779.13332568618398</v>
      </c>
      <c r="J174" s="15">
        <f t="shared" si="30"/>
        <v>12165.567146767291</v>
      </c>
    </row>
    <row r="175" spans="2:10" x14ac:dyDescent="0.2">
      <c r="B175" s="12">
        <f t="shared" si="24"/>
        <v>166</v>
      </c>
      <c r="C175" s="18">
        <f t="shared" si="23"/>
        <v>843.85682804845135</v>
      </c>
      <c r="D175" s="18">
        <f t="shared" si="25"/>
        <v>60.827835733836459</v>
      </c>
      <c r="E175" s="18">
        <f t="shared" si="26"/>
        <v>783.02899231461492</v>
      </c>
      <c r="F175" s="15">
        <f t="shared" si="27"/>
        <v>11382.538154452675</v>
      </c>
      <c r="G175" s="4"/>
      <c r="H175" s="18">
        <f t="shared" si="28"/>
        <v>0</v>
      </c>
      <c r="I175" s="18">
        <f t="shared" si="29"/>
        <v>783.02899231461492</v>
      </c>
      <c r="J175" s="15">
        <f t="shared" si="30"/>
        <v>11382.538154452675</v>
      </c>
    </row>
    <row r="176" spans="2:10" x14ac:dyDescent="0.2">
      <c r="B176" s="12">
        <f t="shared" si="24"/>
        <v>167</v>
      </c>
      <c r="C176" s="18">
        <f t="shared" si="23"/>
        <v>843.85682804845135</v>
      </c>
      <c r="D176" s="18">
        <f t="shared" si="25"/>
        <v>56.912690772263375</v>
      </c>
      <c r="E176" s="18">
        <f t="shared" si="26"/>
        <v>786.94413727618803</v>
      </c>
      <c r="F176" s="15">
        <f t="shared" si="27"/>
        <v>10595.594017176487</v>
      </c>
      <c r="G176" s="4"/>
      <c r="H176" s="18">
        <f t="shared" si="28"/>
        <v>0</v>
      </c>
      <c r="I176" s="18">
        <f t="shared" si="29"/>
        <v>786.94413727618803</v>
      </c>
      <c r="J176" s="15">
        <f t="shared" si="30"/>
        <v>10595.594017176487</v>
      </c>
    </row>
    <row r="177" spans="1:10" x14ac:dyDescent="0.2">
      <c r="B177" s="12">
        <f t="shared" si="24"/>
        <v>168</v>
      </c>
      <c r="C177" s="18">
        <f t="shared" si="23"/>
        <v>843.85682804845135</v>
      </c>
      <c r="D177" s="18">
        <f t="shared" si="25"/>
        <v>52.977970085882433</v>
      </c>
      <c r="E177" s="18">
        <f t="shared" si="26"/>
        <v>790.87885796256887</v>
      </c>
      <c r="F177" s="15">
        <f t="shared" si="27"/>
        <v>9804.715159213918</v>
      </c>
      <c r="G177" s="4"/>
      <c r="H177" s="18">
        <f t="shared" si="28"/>
        <v>0</v>
      </c>
      <c r="I177" s="18">
        <f t="shared" si="29"/>
        <v>790.87885796256887</v>
      </c>
      <c r="J177" s="15">
        <f t="shared" si="30"/>
        <v>9804.715159213918</v>
      </c>
    </row>
    <row r="178" spans="1:10" x14ac:dyDescent="0.2">
      <c r="B178" s="12">
        <f t="shared" si="24"/>
        <v>169</v>
      </c>
      <c r="C178" s="18">
        <f t="shared" si="23"/>
        <v>843.85682804845135</v>
      </c>
      <c r="D178" s="18">
        <f t="shared" si="25"/>
        <v>49.023575796069593</v>
      </c>
      <c r="E178" s="18">
        <f t="shared" si="26"/>
        <v>794.83325225238173</v>
      </c>
      <c r="F178" s="15">
        <f t="shared" si="27"/>
        <v>9009.8819069615365</v>
      </c>
      <c r="G178" s="4"/>
      <c r="H178" s="18">
        <f t="shared" si="28"/>
        <v>0</v>
      </c>
      <c r="I178" s="18">
        <f t="shared" si="29"/>
        <v>794.83325225238173</v>
      </c>
      <c r="J178" s="15">
        <f t="shared" si="30"/>
        <v>9009.8819069615365</v>
      </c>
    </row>
    <row r="179" spans="1:10" x14ac:dyDescent="0.2">
      <c r="B179" s="12">
        <f t="shared" si="24"/>
        <v>170</v>
      </c>
      <c r="C179" s="18">
        <f t="shared" si="23"/>
        <v>843.85682804845135</v>
      </c>
      <c r="D179" s="18">
        <f t="shared" si="25"/>
        <v>45.049409534807687</v>
      </c>
      <c r="E179" s="18">
        <f t="shared" si="26"/>
        <v>798.80741851364371</v>
      </c>
      <c r="F179" s="15">
        <f t="shared" si="27"/>
        <v>8211.0744884478936</v>
      </c>
      <c r="G179" s="4"/>
      <c r="H179" s="18">
        <f t="shared" si="28"/>
        <v>0</v>
      </c>
      <c r="I179" s="18">
        <f t="shared" si="29"/>
        <v>798.80741851364371</v>
      </c>
      <c r="J179" s="15">
        <f t="shared" si="30"/>
        <v>8211.0744884478936</v>
      </c>
    </row>
    <row r="180" spans="1:10" x14ac:dyDescent="0.2">
      <c r="B180" s="12">
        <f t="shared" si="24"/>
        <v>171</v>
      </c>
      <c r="C180" s="18">
        <f t="shared" si="23"/>
        <v>843.85682804845135</v>
      </c>
      <c r="D180" s="18">
        <f t="shared" si="25"/>
        <v>41.055372442239467</v>
      </c>
      <c r="E180" s="18">
        <f t="shared" si="26"/>
        <v>802.8014556062119</v>
      </c>
      <c r="F180" s="15">
        <f t="shared" si="27"/>
        <v>7408.2730328416819</v>
      </c>
      <c r="G180" s="4"/>
      <c r="H180" s="18">
        <f t="shared" si="28"/>
        <v>0</v>
      </c>
      <c r="I180" s="18">
        <f t="shared" si="29"/>
        <v>802.8014556062119</v>
      </c>
      <c r="J180" s="15">
        <f t="shared" si="30"/>
        <v>7408.2730328416819</v>
      </c>
    </row>
    <row r="181" spans="1:10" x14ac:dyDescent="0.2">
      <c r="B181" s="12">
        <f t="shared" si="24"/>
        <v>172</v>
      </c>
      <c r="C181" s="18">
        <f t="shared" si="23"/>
        <v>843.85682804845135</v>
      </c>
      <c r="D181" s="18">
        <f t="shared" si="25"/>
        <v>37.041365164208408</v>
      </c>
      <c r="E181" s="18">
        <f t="shared" si="26"/>
        <v>806.81546288424295</v>
      </c>
      <c r="F181" s="15">
        <f t="shared" si="27"/>
        <v>6601.4575699574389</v>
      </c>
      <c r="G181" s="4"/>
      <c r="H181" s="18">
        <f t="shared" si="28"/>
        <v>0</v>
      </c>
      <c r="I181" s="18">
        <f t="shared" si="29"/>
        <v>806.81546288424295</v>
      </c>
      <c r="J181" s="15">
        <f t="shared" si="30"/>
        <v>6601.4575699574389</v>
      </c>
    </row>
    <row r="182" spans="1:10" x14ac:dyDescent="0.2">
      <c r="B182" s="12">
        <f t="shared" si="24"/>
        <v>173</v>
      </c>
      <c r="C182" s="18">
        <f t="shared" si="23"/>
        <v>843.85682804845135</v>
      </c>
      <c r="D182" s="18">
        <f t="shared" si="25"/>
        <v>33.007287849787197</v>
      </c>
      <c r="E182" s="18">
        <f t="shared" si="26"/>
        <v>810.84954019866416</v>
      </c>
      <c r="F182" s="15">
        <f t="shared" si="27"/>
        <v>5790.608029758775</v>
      </c>
      <c r="G182" s="4"/>
      <c r="H182" s="18">
        <f t="shared" si="28"/>
        <v>0</v>
      </c>
      <c r="I182" s="18">
        <f t="shared" si="29"/>
        <v>810.84954019866416</v>
      </c>
      <c r="J182" s="15">
        <f t="shared" si="30"/>
        <v>5790.608029758775</v>
      </c>
    </row>
    <row r="183" spans="1:10" x14ac:dyDescent="0.2">
      <c r="B183" s="12">
        <f t="shared" si="24"/>
        <v>174</v>
      </c>
      <c r="C183" s="18">
        <f t="shared" si="23"/>
        <v>843.85682804845135</v>
      </c>
      <c r="D183" s="18">
        <f t="shared" si="25"/>
        <v>28.953040148793875</v>
      </c>
      <c r="E183" s="18">
        <f t="shared" si="26"/>
        <v>814.90378789965746</v>
      </c>
      <c r="F183" s="15">
        <f t="shared" si="27"/>
        <v>4975.7042418591172</v>
      </c>
      <c r="G183" s="4"/>
      <c r="H183" s="18">
        <f t="shared" si="28"/>
        <v>0</v>
      </c>
      <c r="I183" s="18">
        <f t="shared" si="29"/>
        <v>814.90378789965746</v>
      </c>
      <c r="J183" s="15">
        <f t="shared" si="30"/>
        <v>4975.7042418591172</v>
      </c>
    </row>
    <row r="184" spans="1:10" x14ac:dyDescent="0.2">
      <c r="B184" s="12">
        <f t="shared" si="24"/>
        <v>175</v>
      </c>
      <c r="C184" s="18">
        <f t="shared" si="23"/>
        <v>843.85682804845135</v>
      </c>
      <c r="D184" s="18">
        <f t="shared" si="25"/>
        <v>24.878521209295588</v>
      </c>
      <c r="E184" s="18">
        <f t="shared" si="26"/>
        <v>818.97830683915572</v>
      </c>
      <c r="F184" s="15">
        <f t="shared" si="27"/>
        <v>4156.725935019962</v>
      </c>
      <c r="G184" s="4"/>
      <c r="H184" s="18">
        <f t="shared" si="28"/>
        <v>0</v>
      </c>
      <c r="I184" s="18">
        <f t="shared" si="29"/>
        <v>818.97830683915572</v>
      </c>
      <c r="J184" s="15">
        <f t="shared" si="30"/>
        <v>4156.725935019962</v>
      </c>
    </row>
    <row r="185" spans="1:10" x14ac:dyDescent="0.2">
      <c r="B185" s="12">
        <f t="shared" si="24"/>
        <v>176</v>
      </c>
      <c r="C185" s="18">
        <f t="shared" si="23"/>
        <v>843.85682804845135</v>
      </c>
      <c r="D185" s="18">
        <f t="shared" si="25"/>
        <v>20.78362967509981</v>
      </c>
      <c r="E185" s="18">
        <f t="shared" si="26"/>
        <v>823.07319837335149</v>
      </c>
      <c r="F185" s="15">
        <f t="shared" si="27"/>
        <v>3333.6527366466107</v>
      </c>
      <c r="G185" s="4"/>
      <c r="H185" s="18">
        <f t="shared" si="28"/>
        <v>0</v>
      </c>
      <c r="I185" s="18">
        <f t="shared" si="29"/>
        <v>823.07319837335149</v>
      </c>
      <c r="J185" s="15">
        <f t="shared" si="30"/>
        <v>3333.6527366466107</v>
      </c>
    </row>
    <row r="186" spans="1:10" x14ac:dyDescent="0.2">
      <c r="B186" s="12">
        <f t="shared" si="24"/>
        <v>177</v>
      </c>
      <c r="C186" s="18">
        <f t="shared" si="23"/>
        <v>843.85682804845135</v>
      </c>
      <c r="D186" s="18">
        <f t="shared" si="25"/>
        <v>16.668263683233054</v>
      </c>
      <c r="E186" s="18">
        <f t="shared" si="26"/>
        <v>827.18856436521833</v>
      </c>
      <c r="F186" s="15">
        <f t="shared" si="27"/>
        <v>2506.4641722813922</v>
      </c>
      <c r="G186" s="4"/>
      <c r="H186" s="18">
        <f t="shared" si="28"/>
        <v>0</v>
      </c>
      <c r="I186" s="18">
        <f t="shared" si="29"/>
        <v>827.18856436521833</v>
      </c>
      <c r="J186" s="15">
        <f t="shared" si="30"/>
        <v>2506.4641722813922</v>
      </c>
    </row>
    <row r="187" spans="1:10" x14ac:dyDescent="0.2">
      <c r="B187" s="12">
        <f t="shared" si="24"/>
        <v>178</v>
      </c>
      <c r="C187" s="18">
        <f t="shared" si="23"/>
        <v>843.85682804845135</v>
      </c>
      <c r="D187" s="18">
        <f t="shared" si="25"/>
        <v>12.53232086140696</v>
      </c>
      <c r="E187" s="18">
        <f t="shared" si="26"/>
        <v>831.32450718704433</v>
      </c>
      <c r="F187" s="15">
        <f t="shared" si="27"/>
        <v>1675.1396650943479</v>
      </c>
      <c r="G187" s="4"/>
      <c r="H187" s="18">
        <f t="shared" si="28"/>
        <v>0</v>
      </c>
      <c r="I187" s="18">
        <f t="shared" si="29"/>
        <v>831.32450718704433</v>
      </c>
      <c r="J187" s="15">
        <f t="shared" si="30"/>
        <v>1675.1396650943479</v>
      </c>
    </row>
    <row r="188" spans="1:10" x14ac:dyDescent="0.2">
      <c r="B188" s="12">
        <f t="shared" si="24"/>
        <v>179</v>
      </c>
      <c r="C188" s="18">
        <f t="shared" si="23"/>
        <v>843.85682804845135</v>
      </c>
      <c r="D188" s="18">
        <f t="shared" si="25"/>
        <v>8.3756983254717401</v>
      </c>
      <c r="E188" s="18">
        <f t="shared" si="26"/>
        <v>835.48112972297963</v>
      </c>
      <c r="F188" s="15">
        <f t="shared" si="27"/>
        <v>839.65853537136832</v>
      </c>
      <c r="G188" s="4"/>
      <c r="H188" s="18">
        <f t="shared" si="28"/>
        <v>0</v>
      </c>
      <c r="I188" s="18">
        <f t="shared" si="29"/>
        <v>835.48112972297963</v>
      </c>
      <c r="J188" s="15">
        <f t="shared" si="30"/>
        <v>839.65853537136832</v>
      </c>
    </row>
    <row r="189" spans="1:10" x14ac:dyDescent="0.2">
      <c r="B189" s="13">
        <f t="shared" si="24"/>
        <v>180</v>
      </c>
      <c r="C189" s="19">
        <f t="shared" si="23"/>
        <v>843.85682804845135</v>
      </c>
      <c r="D189" s="19">
        <f t="shared" si="25"/>
        <v>4.198292676856842</v>
      </c>
      <c r="E189" s="19">
        <f t="shared" si="26"/>
        <v>839.65853537159455</v>
      </c>
      <c r="F189" s="16">
        <f t="shared" si="27"/>
        <v>-2.262368070660159E-10</v>
      </c>
      <c r="G189" s="4"/>
      <c r="H189" s="19">
        <f t="shared" si="28"/>
        <v>-2.262368070660159E-10</v>
      </c>
      <c r="I189" s="19">
        <f t="shared" si="29"/>
        <v>839.65853537136832</v>
      </c>
      <c r="J189" s="16">
        <f t="shared" si="30"/>
        <v>0</v>
      </c>
    </row>
    <row r="191" spans="1:10" x14ac:dyDescent="0.2">
      <c r="A191" s="6" t="s">
        <v>15</v>
      </c>
    </row>
  </sheetData>
  <sheetProtection sheet="1" objects="1" scenarios="1"/>
  <mergeCells count="3">
    <mergeCell ref="A1:J1"/>
    <mergeCell ref="B8:F8"/>
    <mergeCell ref="H8:J8"/>
  </mergeCells>
  <phoneticPr fontId="0" type="noConversion"/>
  <pageMargins left="0.25" right="0.25" top="1" bottom="1" header="0.5" footer="0.5"/>
  <pageSetup orientation="portrait" r:id="rId1"/>
  <headerFooter alignWithMargins="0">
    <oddHeader>&amp;f</oddHeader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FIXRATE</vt:lpstr>
      <vt:lpstr>Amortize_Term</vt:lpstr>
      <vt:lpstr>Debt_Term</vt:lpstr>
      <vt:lpstr>Interest_Rate</vt:lpstr>
      <vt:lpstr>Principal</vt:lpstr>
    </vt:vector>
  </TitlesOfParts>
  <Company>Stephen Nelson, CPA, PLLC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L. Nelson, CPA, PLLC</dc:creator>
  <cp:keywords>refinance mortgage</cp:keywords>
  <cp:lastModifiedBy>Elizabeth Nelson</cp:lastModifiedBy>
  <dcterms:created xsi:type="dcterms:W3CDTF">1999-08-24T19:02:01Z</dcterms:created>
  <dcterms:modified xsi:type="dcterms:W3CDTF">2015-06-30T15:34:14Z</dcterms:modified>
</cp:coreProperties>
</file>